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 tabRatio="851" activeTab="4"/>
  </bookViews>
  <sheets>
    <sheet name="відкритий   клас " sheetId="6" r:id="rId1"/>
    <sheet name="Діти  ( 110-120 см)" sheetId="7" r:id="rId2"/>
    <sheet name="діти 80 см " sheetId="26" r:id="rId3"/>
    <sheet name="Коні 5р " sheetId="8" r:id="rId4"/>
    <sheet name="Коні 6р" sheetId="10" r:id="rId5"/>
    <sheet name="Юнаки" sheetId="11" r:id="rId6"/>
    <sheet name="7 р не осн" sheetId="24" r:id="rId7"/>
    <sheet name="Коні  7р" sheetId="13" r:id="rId8"/>
  </sheets>
  <definedNames>
    <definedName name="_xlnm.Print_Area" localSheetId="0">'відкритий   клас '!$A$1:$AH$157</definedName>
    <definedName name="_xlnm.Print_Area" localSheetId="1">'Діти  ( 110-120 см)'!$A$1:$Y$32</definedName>
    <definedName name="_xlnm.Print_Area" localSheetId="7">'Коні  7р'!$A$1:$AJ$102</definedName>
    <definedName name="_xlnm.Print_Area" localSheetId="3">'Коні 5р '!$A$1:$K$52</definedName>
    <definedName name="_xlnm.Print_Area" localSheetId="4">'Коні 6р'!$A$1:$AF$69</definedName>
    <definedName name="_xlnm.Print_Area" localSheetId="5">Юнаки!$A$1:$AG$35</definedName>
  </definedNames>
  <calcPr calcId="125725"/>
</workbook>
</file>

<file path=xl/calcChain.xml><?xml version="1.0" encoding="utf-8"?>
<calcChain xmlns="http://schemas.openxmlformats.org/spreadsheetml/2006/main">
  <c r="A13" i="1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2"/>
  <c r="B16" i="2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15"/>
  <c r="AI11" i="24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37" i="10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E135" i="6"/>
  <c r="AE147"/>
  <c r="AA135"/>
  <c r="AA147"/>
  <c r="AA109"/>
  <c r="AA132"/>
  <c r="AA105"/>
  <c r="AA129"/>
  <c r="AA120"/>
  <c r="AA121"/>
  <c r="AA114"/>
  <c r="AA83"/>
  <c r="W135"/>
  <c r="W147"/>
  <c r="W109"/>
  <c r="W132"/>
  <c r="W105"/>
  <c r="W129"/>
  <c r="W120"/>
  <c r="W121"/>
  <c r="W114"/>
  <c r="W83"/>
  <c r="W104"/>
  <c r="W65"/>
  <c r="S135"/>
  <c r="S147"/>
  <c r="S109"/>
  <c r="S132"/>
  <c r="S105"/>
  <c r="S129"/>
  <c r="S120"/>
  <c r="S121"/>
  <c r="S114"/>
  <c r="S83"/>
  <c r="K114"/>
  <c r="K83"/>
  <c r="O135"/>
  <c r="O147"/>
  <c r="O109"/>
  <c r="O132"/>
  <c r="O105"/>
  <c r="O129"/>
  <c r="O120"/>
  <c r="O121"/>
  <c r="O114"/>
  <c r="O83"/>
  <c r="K135"/>
  <c r="K147"/>
  <c r="K109"/>
  <c r="AE62" i="24"/>
  <c r="AE47"/>
  <c r="AE71"/>
  <c r="AE14"/>
  <c r="AE34"/>
  <c r="AE83"/>
  <c r="AE67"/>
  <c r="AE57"/>
  <c r="AE48"/>
  <c r="AE82"/>
  <c r="AE49"/>
  <c r="AE37"/>
  <c r="AE89"/>
  <c r="AE63"/>
  <c r="AE69"/>
  <c r="AE77"/>
  <c r="AE70"/>
  <c r="AE50"/>
  <c r="AE66"/>
  <c r="AE38"/>
  <c r="AE26"/>
  <c r="AE86"/>
  <c r="AE54"/>
  <c r="AE74"/>
  <c r="AE15"/>
  <c r="AE16"/>
  <c r="AE30"/>
  <c r="AE43"/>
  <c r="AE19"/>
  <c r="AE55"/>
  <c r="AE35"/>
  <c r="AE25"/>
  <c r="AE39"/>
  <c r="AE78"/>
  <c r="AE98"/>
  <c r="AE88"/>
  <c r="AE27"/>
  <c r="AE13"/>
  <c r="AE72"/>
  <c r="AE58"/>
  <c r="AE44"/>
  <c r="AE52"/>
  <c r="AE28"/>
  <c r="AE90"/>
  <c r="AE29"/>
  <c r="AE42"/>
  <c r="AE75"/>
  <c r="AE81"/>
  <c r="AE99"/>
  <c r="AE100"/>
  <c r="AE20"/>
  <c r="AE31"/>
  <c r="AE60"/>
  <c r="AE91"/>
  <c r="AE36"/>
  <c r="AE85"/>
  <c r="AE87"/>
  <c r="AE101"/>
  <c r="AE84"/>
  <c r="AE12"/>
  <c r="AE21"/>
  <c r="AE102"/>
  <c r="AE17"/>
  <c r="AE45"/>
  <c r="AE41"/>
  <c r="AE56"/>
  <c r="AE23"/>
  <c r="AE18"/>
  <c r="AE79"/>
  <c r="AE33"/>
  <c r="AE103"/>
  <c r="AE40"/>
  <c r="AE68"/>
  <c r="AE59"/>
  <c r="AE22"/>
  <c r="AE53"/>
  <c r="AE32"/>
  <c r="AE46"/>
  <c r="AE92"/>
  <c r="AE80"/>
  <c r="AE76"/>
  <c r="AE65"/>
  <c r="AE64"/>
  <c r="AE61"/>
  <c r="AE104"/>
  <c r="AE73"/>
  <c r="AE93"/>
  <c r="AE51"/>
  <c r="AE94"/>
  <c r="AE95"/>
  <c r="AE96"/>
  <c r="AE24"/>
  <c r="AE97"/>
  <c r="AA62"/>
  <c r="AA47"/>
  <c r="AA71"/>
  <c r="AA14"/>
  <c r="AA34"/>
  <c r="AA83"/>
  <c r="AA67"/>
  <c r="AA57"/>
  <c r="AA48"/>
  <c r="AA82"/>
  <c r="AA49"/>
  <c r="AA37"/>
  <c r="AA89"/>
  <c r="AA63"/>
  <c r="AA69"/>
  <c r="AA77"/>
  <c r="AA70"/>
  <c r="AA50"/>
  <c r="AA66"/>
  <c r="AA38"/>
  <c r="AA26"/>
  <c r="AA86"/>
  <c r="AA54"/>
  <c r="AA74"/>
  <c r="AA15"/>
  <c r="AA16"/>
  <c r="AA30"/>
  <c r="AA43"/>
  <c r="AA19"/>
  <c r="AA55"/>
  <c r="AA35"/>
  <c r="AA25"/>
  <c r="AA39"/>
  <c r="AA78"/>
  <c r="AA98"/>
  <c r="AA88"/>
  <c r="AA27"/>
  <c r="AA13"/>
  <c r="AA72"/>
  <c r="AA58"/>
  <c r="AA44"/>
  <c r="AA52"/>
  <c r="AA28"/>
  <c r="AA90"/>
  <c r="AA29"/>
  <c r="AA42"/>
  <c r="AA75"/>
  <c r="AA81"/>
  <c r="AA99"/>
  <c r="AA100"/>
  <c r="AA20"/>
  <c r="AA31"/>
  <c r="AA60"/>
  <c r="AA91"/>
  <c r="AA36"/>
  <c r="AA85"/>
  <c r="AA87"/>
  <c r="AA101"/>
  <c r="AA84"/>
  <c r="AA12"/>
  <c r="AA21"/>
  <c r="AA102"/>
  <c r="AA17"/>
  <c r="AA45"/>
  <c r="AA41"/>
  <c r="AA56"/>
  <c r="AA23"/>
  <c r="AA18"/>
  <c r="AA79"/>
  <c r="AA33"/>
  <c r="AA103"/>
  <c r="AA40"/>
  <c r="AA68"/>
  <c r="AA59"/>
  <c r="AA22"/>
  <c r="AA53"/>
  <c r="AA32"/>
  <c r="AA46"/>
  <c r="AA92"/>
  <c r="AA80"/>
  <c r="AA76"/>
  <c r="AA65"/>
  <c r="AA64"/>
  <c r="AA61"/>
  <c r="AA104"/>
  <c r="AA73"/>
  <c r="AA93"/>
  <c r="AA51"/>
  <c r="AA94"/>
  <c r="AA95"/>
  <c r="AA96"/>
  <c r="AA24"/>
  <c r="AA97"/>
  <c r="W62"/>
  <c r="W47"/>
  <c r="W71"/>
  <c r="W14"/>
  <c r="W34"/>
  <c r="W83"/>
  <c r="W67"/>
  <c r="W57"/>
  <c r="W48"/>
  <c r="W82"/>
  <c r="W49"/>
  <c r="W37"/>
  <c r="W89"/>
  <c r="W63"/>
  <c r="W69"/>
  <c r="W77"/>
  <c r="W70"/>
  <c r="W50"/>
  <c r="W66"/>
  <c r="W38"/>
  <c r="W26"/>
  <c r="W86"/>
  <c r="W54"/>
  <c r="W74"/>
  <c r="W15"/>
  <c r="W16"/>
  <c r="W30"/>
  <c r="W43"/>
  <c r="W19"/>
  <c r="W55"/>
  <c r="W35"/>
  <c r="W25"/>
  <c r="W39"/>
  <c r="W78"/>
  <c r="W98"/>
  <c r="W88"/>
  <c r="W27"/>
  <c r="W13"/>
  <c r="W72"/>
  <c r="W58"/>
  <c r="W44"/>
  <c r="W52"/>
  <c r="W28"/>
  <c r="W90"/>
  <c r="W29"/>
  <c r="W42"/>
  <c r="W75"/>
  <c r="W81"/>
  <c r="W99"/>
  <c r="W100"/>
  <c r="W20"/>
  <c r="W31"/>
  <c r="W60"/>
  <c r="W91"/>
  <c r="W36"/>
  <c r="W85"/>
  <c r="W87"/>
  <c r="W101"/>
  <c r="W84"/>
  <c r="W12"/>
  <c r="W21"/>
  <c r="W102"/>
  <c r="W17"/>
  <c r="W45"/>
  <c r="W41"/>
  <c r="W56"/>
  <c r="W23"/>
  <c r="W18"/>
  <c r="W79"/>
  <c r="W33"/>
  <c r="W103"/>
  <c r="W40"/>
  <c r="W68"/>
  <c r="W59"/>
  <c r="W22"/>
  <c r="W53"/>
  <c r="W32"/>
  <c r="W46"/>
  <c r="W92"/>
  <c r="W80"/>
  <c r="W76"/>
  <c r="W65"/>
  <c r="W64"/>
  <c r="W61"/>
  <c r="W104"/>
  <c r="W73"/>
  <c r="W93"/>
  <c r="W51"/>
  <c r="W94"/>
  <c r="W95"/>
  <c r="W96"/>
  <c r="W24"/>
  <c r="W97"/>
  <c r="S62"/>
  <c r="S47"/>
  <c r="S71"/>
  <c r="S14"/>
  <c r="S34"/>
  <c r="S83"/>
  <c r="S67"/>
  <c r="S57"/>
  <c r="S48"/>
  <c r="S82"/>
  <c r="S49"/>
  <c r="S37"/>
  <c r="S89"/>
  <c r="S63"/>
  <c r="S69"/>
  <c r="S77"/>
  <c r="S70"/>
  <c r="S50"/>
  <c r="S66"/>
  <c r="S38"/>
  <c r="S26"/>
  <c r="S86"/>
  <c r="S54"/>
  <c r="S74"/>
  <c r="S15"/>
  <c r="S16"/>
  <c r="S30"/>
  <c r="S43"/>
  <c r="S19"/>
  <c r="S55"/>
  <c r="S35"/>
  <c r="S25"/>
  <c r="S39"/>
  <c r="S78"/>
  <c r="S98"/>
  <c r="S88"/>
  <c r="S27"/>
  <c r="S13"/>
  <c r="S72"/>
  <c r="S58"/>
  <c r="S44"/>
  <c r="S52"/>
  <c r="S28"/>
  <c r="S90"/>
  <c r="S29"/>
  <c r="S42"/>
  <c r="S75"/>
  <c r="S81"/>
  <c r="S99"/>
  <c r="S100"/>
  <c r="S20"/>
  <c r="S31"/>
  <c r="S60"/>
  <c r="S91"/>
  <c r="S36"/>
  <c r="S85"/>
  <c r="S87"/>
  <c r="S101"/>
  <c r="S84"/>
  <c r="S12"/>
  <c r="S21"/>
  <c r="S102"/>
  <c r="S17"/>
  <c r="S45"/>
  <c r="S41"/>
  <c r="S56"/>
  <c r="S23"/>
  <c r="S18"/>
  <c r="S79"/>
  <c r="S33"/>
  <c r="S103"/>
  <c r="S40"/>
  <c r="S68"/>
  <c r="S59"/>
  <c r="S22"/>
  <c r="S53"/>
  <c r="S32"/>
  <c r="S46"/>
  <c r="S92"/>
  <c r="S80"/>
  <c r="S76"/>
  <c r="S65"/>
  <c r="S64"/>
  <c r="S61"/>
  <c r="S104"/>
  <c r="S73"/>
  <c r="S93"/>
  <c r="S51"/>
  <c r="S94"/>
  <c r="S95"/>
  <c r="S96"/>
  <c r="S24"/>
  <c r="S97"/>
  <c r="O62"/>
  <c r="O47"/>
  <c r="O71"/>
  <c r="O14"/>
  <c r="O34"/>
  <c r="O83"/>
  <c r="O67"/>
  <c r="O57"/>
  <c r="O48"/>
  <c r="O82"/>
  <c r="O49"/>
  <c r="O37"/>
  <c r="O89"/>
  <c r="O63"/>
  <c r="O69"/>
  <c r="O77"/>
  <c r="O70"/>
  <c r="O50"/>
  <c r="O66"/>
  <c r="O38"/>
  <c r="O26"/>
  <c r="O86"/>
  <c r="O54"/>
  <c r="O74"/>
  <c r="O15"/>
  <c r="O16"/>
  <c r="O30"/>
  <c r="O43"/>
  <c r="O19"/>
  <c r="O55"/>
  <c r="O35"/>
  <c r="O25"/>
  <c r="O39"/>
  <c r="O78"/>
  <c r="O98"/>
  <c r="O88"/>
  <c r="O27"/>
  <c r="O13"/>
  <c r="O72"/>
  <c r="O58"/>
  <c r="O44"/>
  <c r="O52"/>
  <c r="O28"/>
  <c r="O90"/>
  <c r="O29"/>
  <c r="O42"/>
  <c r="O75"/>
  <c r="O81"/>
  <c r="O99"/>
  <c r="O100"/>
  <c r="O20"/>
  <c r="O31"/>
  <c r="O60"/>
  <c r="O91"/>
  <c r="O36"/>
  <c r="O85"/>
  <c r="O87"/>
  <c r="O101"/>
  <c r="O84"/>
  <c r="O12"/>
  <c r="O21"/>
  <c r="O102"/>
  <c r="O17"/>
  <c r="O45"/>
  <c r="O41"/>
  <c r="O56"/>
  <c r="O23"/>
  <c r="O18"/>
  <c r="O79"/>
  <c r="O33"/>
  <c r="O103"/>
  <c r="O40"/>
  <c r="O68"/>
  <c r="O59"/>
  <c r="O22"/>
  <c r="O53"/>
  <c r="O32"/>
  <c r="O46"/>
  <c r="O92"/>
  <c r="O80"/>
  <c r="O76"/>
  <c r="O65"/>
  <c r="O64"/>
  <c r="O61"/>
  <c r="O104"/>
  <c r="O73"/>
  <c r="O93"/>
  <c r="O51"/>
  <c r="O94"/>
  <c r="O95"/>
  <c r="O96"/>
  <c r="O24"/>
  <c r="O97"/>
  <c r="K62"/>
  <c r="K47"/>
  <c r="K71"/>
  <c r="K14"/>
  <c r="K34"/>
  <c r="K83"/>
  <c r="K67"/>
  <c r="K57"/>
  <c r="K48"/>
  <c r="K82"/>
  <c r="K49"/>
  <c r="K37"/>
  <c r="K89"/>
  <c r="K63"/>
  <c r="K69"/>
  <c r="K77"/>
  <c r="K70"/>
  <c r="K50"/>
  <c r="K66"/>
  <c r="K38"/>
  <c r="K26"/>
  <c r="K86"/>
  <c r="K54"/>
  <c r="K74"/>
  <c r="K15"/>
  <c r="K16"/>
  <c r="K30"/>
  <c r="K43"/>
  <c r="K19"/>
  <c r="K55"/>
  <c r="K35"/>
  <c r="K25"/>
  <c r="K39"/>
  <c r="K78"/>
  <c r="K98"/>
  <c r="K88"/>
  <c r="K27"/>
  <c r="K13"/>
  <c r="K72"/>
  <c r="K58"/>
  <c r="K44"/>
  <c r="K52"/>
  <c r="K28"/>
  <c r="K90"/>
  <c r="K29"/>
  <c r="K42"/>
  <c r="K75"/>
  <c r="K81"/>
  <c r="K99"/>
  <c r="K100"/>
  <c r="K20"/>
  <c r="K31"/>
  <c r="K60"/>
  <c r="K91"/>
  <c r="K36"/>
  <c r="K85"/>
  <c r="K87"/>
  <c r="K101"/>
  <c r="K84"/>
  <c r="K12"/>
  <c r="K21"/>
  <c r="K102"/>
  <c r="K17"/>
  <c r="K45"/>
  <c r="K41"/>
  <c r="K56"/>
  <c r="K23"/>
  <c r="K18"/>
  <c r="K79"/>
  <c r="K33"/>
  <c r="K103"/>
  <c r="K40"/>
  <c r="K68"/>
  <c r="K59"/>
  <c r="K22"/>
  <c r="K53"/>
  <c r="K32"/>
  <c r="K46"/>
  <c r="K92"/>
  <c r="K80"/>
  <c r="K76"/>
  <c r="K65"/>
  <c r="K64"/>
  <c r="K61"/>
  <c r="K104"/>
  <c r="K73"/>
  <c r="K93"/>
  <c r="K51"/>
  <c r="K94"/>
  <c r="K95"/>
  <c r="K96"/>
  <c r="K24"/>
  <c r="K97"/>
  <c r="AE11" i="11"/>
  <c r="AE14"/>
  <c r="AE27"/>
  <c r="AE13"/>
  <c r="AE17"/>
  <c r="AE24"/>
  <c r="AF24" s="1"/>
  <c r="AE25"/>
  <c r="AE15"/>
  <c r="AE28"/>
  <c r="AF28" s="1"/>
  <c r="AE16"/>
  <c r="AE21"/>
  <c r="AE18"/>
  <c r="AE20"/>
  <c r="AE22"/>
  <c r="AE23"/>
  <c r="AE19"/>
  <c r="AE29"/>
  <c r="AE30"/>
  <c r="AE26"/>
  <c r="AE31"/>
  <c r="AE32"/>
  <c r="K32"/>
  <c r="O12" i="10"/>
  <c r="O22"/>
  <c r="O16"/>
  <c r="O32"/>
  <c r="O11"/>
  <c r="O18"/>
  <c r="O49"/>
  <c r="O14"/>
  <c r="O36"/>
  <c r="O27"/>
  <c r="O23"/>
  <c r="O40"/>
  <c r="O60"/>
  <c r="O50"/>
  <c r="O44"/>
  <c r="O25"/>
  <c r="O57"/>
  <c r="O33"/>
  <c r="O56"/>
  <c r="O34"/>
  <c r="O51"/>
  <c r="O31"/>
  <c r="O35"/>
  <c r="O20"/>
  <c r="O43"/>
  <c r="O63"/>
  <c r="O58"/>
  <c r="O30"/>
  <c r="O47"/>
  <c r="O59"/>
  <c r="O62"/>
  <c r="O24"/>
  <c r="O19"/>
  <c r="O29"/>
  <c r="O37"/>
  <c r="O26"/>
  <c r="O65"/>
  <c r="O38"/>
  <c r="O28"/>
  <c r="O54"/>
  <c r="O13"/>
  <c r="O21"/>
  <c r="O55"/>
  <c r="O48"/>
  <c r="O17"/>
  <c r="O39"/>
  <c r="O15"/>
  <c r="O52"/>
  <c r="O45"/>
  <c r="O61"/>
  <c r="O41"/>
  <c r="O53"/>
  <c r="K22"/>
  <c r="K16"/>
  <c r="K32"/>
  <c r="K11"/>
  <c r="K18"/>
  <c r="K49"/>
  <c r="K14"/>
  <c r="K36"/>
  <c r="K46"/>
  <c r="K27"/>
  <c r="K23"/>
  <c r="K40"/>
  <c r="K60"/>
  <c r="K64"/>
  <c r="K50"/>
  <c r="K44"/>
  <c r="K25"/>
  <c r="K57"/>
  <c r="K33"/>
  <c r="K56"/>
  <c r="K34"/>
  <c r="K51"/>
  <c r="K31"/>
  <c r="K35"/>
  <c r="K20"/>
  <c r="K43"/>
  <c r="K63"/>
  <c r="K58"/>
  <c r="K30"/>
  <c r="K47"/>
  <c r="K59"/>
  <c r="K62"/>
  <c r="K24"/>
  <c r="K19"/>
  <c r="K29"/>
  <c r="K37"/>
  <c r="K26"/>
  <c r="K65"/>
  <c r="K38"/>
  <c r="K28"/>
  <c r="K54"/>
  <c r="K13"/>
  <c r="K21"/>
  <c r="K55"/>
  <c r="K48"/>
  <c r="K17"/>
  <c r="K39"/>
  <c r="K15"/>
  <c r="K52"/>
  <c r="K45"/>
  <c r="K61"/>
  <c r="K41"/>
  <c r="K53"/>
  <c r="K42"/>
  <c r="AE19" i="8"/>
  <c r="AE20"/>
  <c r="AE30"/>
  <c r="AE28"/>
  <c r="AE33"/>
  <c r="AE29"/>
  <c r="AE23"/>
  <c r="AE35"/>
  <c r="AE18"/>
  <c r="AE26"/>
  <c r="AE25"/>
  <c r="AE16"/>
  <c r="AE15"/>
  <c r="AE32"/>
  <c r="AE17"/>
  <c r="AE34"/>
  <c r="AE43"/>
  <c r="AE31"/>
  <c r="AE21"/>
  <c r="AE44"/>
  <c r="AE41"/>
  <c r="AE42"/>
  <c r="AE24"/>
  <c r="AE45"/>
  <c r="AF45" s="1"/>
  <c r="AE38"/>
  <c r="AE37"/>
  <c r="AE27"/>
  <c r="AE36"/>
  <c r="AE39"/>
  <c r="AE48"/>
  <c r="AE46"/>
  <c r="AF46" s="1"/>
  <c r="AE49"/>
  <c r="AE40"/>
  <c r="AE47"/>
  <c r="AE144" i="6"/>
  <c r="AA144"/>
  <c r="W144"/>
  <c r="S144"/>
  <c r="O144"/>
  <c r="K144"/>
  <c r="K142"/>
  <c r="AE109"/>
  <c r="AF109" s="1"/>
  <c r="AE114"/>
  <c r="AF114" s="1"/>
  <c r="O54" i="26"/>
  <c r="O55" s="1"/>
  <c r="O56" s="1"/>
  <c r="O57" s="1"/>
  <c r="O58" s="1"/>
  <c r="O59" s="1"/>
  <c r="O60" s="1"/>
  <c r="O61" s="1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AI14" i="13"/>
  <c r="AI13"/>
  <c r="AI27"/>
  <c r="AI31"/>
  <c r="AI23"/>
  <c r="AI47"/>
  <c r="AI21"/>
  <c r="AI63"/>
  <c r="AI40"/>
  <c r="AI46"/>
  <c r="AI64"/>
  <c r="AI73"/>
  <c r="AI77"/>
  <c r="AI54"/>
  <c r="AI41"/>
  <c r="AI57"/>
  <c r="AA14"/>
  <c r="AA13"/>
  <c r="AA27"/>
  <c r="AA31"/>
  <c r="AA23"/>
  <c r="AA47"/>
  <c r="AA21"/>
  <c r="AA63"/>
  <c r="AA40"/>
  <c r="AA46"/>
  <c r="AA64"/>
  <c r="AA73"/>
  <c r="AA77"/>
  <c r="AA54"/>
  <c r="W14"/>
  <c r="W13"/>
  <c r="W27"/>
  <c r="W31"/>
  <c r="W23"/>
  <c r="W47"/>
  <c r="W21"/>
  <c r="W63"/>
  <c r="W40"/>
  <c r="W46"/>
  <c r="W64"/>
  <c r="W73"/>
  <c r="W77"/>
  <c r="S14"/>
  <c r="S13"/>
  <c r="S27"/>
  <c r="S31"/>
  <c r="S23"/>
  <c r="S47"/>
  <c r="S21"/>
  <c r="S63"/>
  <c r="S40"/>
  <c r="S46"/>
  <c r="S64"/>
  <c r="S73"/>
  <c r="S77"/>
  <c r="K14"/>
  <c r="K13"/>
  <c r="K27"/>
  <c r="K31"/>
  <c r="K23"/>
  <c r="K47"/>
  <c r="K21"/>
  <c r="K63"/>
  <c r="K40"/>
  <c r="K46"/>
  <c r="K64"/>
  <c r="K73"/>
  <c r="K77"/>
  <c r="K54"/>
  <c r="K41"/>
  <c r="K57"/>
  <c r="K65"/>
  <c r="K88"/>
  <c r="K86"/>
  <c r="K87"/>
  <c r="K78"/>
  <c r="K67"/>
  <c r="K43"/>
  <c r="K48"/>
  <c r="K34"/>
  <c r="K76"/>
  <c r="K98"/>
  <c r="K69"/>
  <c r="K39"/>
  <c r="K45"/>
  <c r="K25"/>
  <c r="K53"/>
  <c r="K97"/>
  <c r="K61"/>
  <c r="K75"/>
  <c r="K52"/>
  <c r="K95"/>
  <c r="K96"/>
  <c r="K26"/>
  <c r="K66"/>
  <c r="K36"/>
  <c r="K74"/>
  <c r="K94"/>
  <c r="K30"/>
  <c r="K42"/>
  <c r="K72"/>
  <c r="K93"/>
  <c r="K35"/>
  <c r="K80"/>
  <c r="K85"/>
  <c r="K20"/>
  <c r="K51"/>
  <c r="K79"/>
  <c r="K92"/>
  <c r="K71"/>
  <c r="K84"/>
  <c r="K59"/>
  <c r="K83"/>
  <c r="K58"/>
  <c r="K91"/>
  <c r="K29"/>
  <c r="K90"/>
  <c r="K15"/>
  <c r="K28"/>
  <c r="K33"/>
  <c r="K62"/>
  <c r="K68"/>
  <c r="K49"/>
  <c r="K37"/>
  <c r="K17"/>
  <c r="K16"/>
  <c r="K32"/>
  <c r="K22"/>
  <c r="K89"/>
  <c r="K24"/>
  <c r="K82"/>
  <c r="K55"/>
  <c r="K18"/>
  <c r="K44"/>
  <c r="K50"/>
  <c r="K38"/>
  <c r="K70"/>
  <c r="K56"/>
  <c r="K60"/>
  <c r="K81"/>
  <c r="O14"/>
  <c r="O13"/>
  <c r="O27"/>
  <c r="O31"/>
  <c r="O23"/>
  <c r="O47"/>
  <c r="O21"/>
  <c r="O63"/>
  <c r="O40"/>
  <c r="O46"/>
  <c r="O64"/>
  <c r="O73"/>
  <c r="O77"/>
  <c r="O54"/>
  <c r="O41"/>
  <c r="O57"/>
  <c r="O65"/>
  <c r="O88"/>
  <c r="O86"/>
  <c r="O87"/>
  <c r="O78"/>
  <c r="O67"/>
  <c r="O43"/>
  <c r="O48"/>
  <c r="O34"/>
  <c r="O76"/>
  <c r="O98"/>
  <c r="O69"/>
  <c r="O39"/>
  <c r="O45"/>
  <c r="O25"/>
  <c r="O53"/>
  <c r="O97"/>
  <c r="O61"/>
  <c r="O75"/>
  <c r="O52"/>
  <c r="O95"/>
  <c r="O96"/>
  <c r="O26"/>
  <c r="O66"/>
  <c r="O36"/>
  <c r="O74"/>
  <c r="O94"/>
  <c r="O30"/>
  <c r="O42"/>
  <c r="O72"/>
  <c r="O93"/>
  <c r="O35"/>
  <c r="O80"/>
  <c r="O85"/>
  <c r="O20"/>
  <c r="O51"/>
  <c r="O79"/>
  <c r="O92"/>
  <c r="O71"/>
  <c r="O84"/>
  <c r="O59"/>
  <c r="O83"/>
  <c r="O58"/>
  <c r="O91"/>
  <c r="O29"/>
  <c r="O90"/>
  <c r="O15"/>
  <c r="O28"/>
  <c r="O33"/>
  <c r="O62"/>
  <c r="O68"/>
  <c r="O49"/>
  <c r="O37"/>
  <c r="O17"/>
  <c r="O16"/>
  <c r="O32"/>
  <c r="O22"/>
  <c r="O89"/>
  <c r="O24"/>
  <c r="O82"/>
  <c r="O55"/>
  <c r="O18"/>
  <c r="O44"/>
  <c r="O50"/>
  <c r="O38"/>
  <c r="O70"/>
  <c r="O56"/>
  <c r="O60"/>
  <c r="O81"/>
  <c r="AE73"/>
  <c r="AJ73" s="1"/>
  <c r="AE47"/>
  <c r="AE63"/>
  <c r="AE64"/>
  <c r="AE77"/>
  <c r="AE40"/>
  <c r="AE11" i="24"/>
  <c r="AA27" i="11"/>
  <c r="W27"/>
  <c r="S27"/>
  <c r="O27"/>
  <c r="K27"/>
  <c r="AE12"/>
  <c r="AE49" i="10"/>
  <c r="AE64"/>
  <c r="AF64" s="1"/>
  <c r="AE23"/>
  <c r="AE12"/>
  <c r="AE14"/>
  <c r="AE18"/>
  <c r="AE36"/>
  <c r="AE46"/>
  <c r="AF46" s="1"/>
  <c r="AE16"/>
  <c r="AE27"/>
  <c r="AE11"/>
  <c r="AE22"/>
  <c r="AE50"/>
  <c r="AE44"/>
  <c r="AE25"/>
  <c r="AE57"/>
  <c r="AE33"/>
  <c r="AE56"/>
  <c r="AE34"/>
  <c r="AE51"/>
  <c r="AE31"/>
  <c r="AE35"/>
  <c r="AE20"/>
  <c r="AE43"/>
  <c r="AE63"/>
  <c r="AE58"/>
  <c r="AE30"/>
  <c r="AE47"/>
  <c r="AE59"/>
  <c r="AE62"/>
  <c r="AE24"/>
  <c r="AE32"/>
  <c r="AE19"/>
  <c r="AE29"/>
  <c r="AE37"/>
  <c r="AE26"/>
  <c r="AE65"/>
  <c r="AE38"/>
  <c r="AE28"/>
  <c r="AE54"/>
  <c r="AE13"/>
  <c r="AE21"/>
  <c r="AE55"/>
  <c r="AE48"/>
  <c r="AE17"/>
  <c r="AE39"/>
  <c r="AE15"/>
  <c r="AE52"/>
  <c r="AE45"/>
  <c r="AE61"/>
  <c r="AE41"/>
  <c r="AE40"/>
  <c r="AE53"/>
  <c r="AE42"/>
  <c r="S60"/>
  <c r="AA49"/>
  <c r="W49"/>
  <c r="AE60"/>
  <c r="AE28" i="26"/>
  <c r="AE27"/>
  <c r="AA27"/>
  <c r="AA28"/>
  <c r="AA15"/>
  <c r="W27"/>
  <c r="W28"/>
  <c r="S27"/>
  <c r="S28"/>
  <c r="O28"/>
  <c r="O27"/>
  <c r="AE39"/>
  <c r="AE40"/>
  <c r="AA39"/>
  <c r="AA40"/>
  <c r="AA41"/>
  <c r="W39"/>
  <c r="W40"/>
  <c r="W41"/>
  <c r="X26" i="7"/>
  <c r="X28"/>
  <c r="T26"/>
  <c r="T28"/>
  <c r="P26"/>
  <c r="P28"/>
  <c r="L26"/>
  <c r="L28"/>
  <c r="AE41" i="26"/>
  <c r="AE38"/>
  <c r="AE37"/>
  <c r="AE36"/>
  <c r="AE35"/>
  <c r="AE34"/>
  <c r="AE33"/>
  <c r="AE32"/>
  <c r="AE31"/>
  <c r="AE30"/>
  <c r="AE29"/>
  <c r="AE23"/>
  <c r="AE22"/>
  <c r="AE13"/>
  <c r="AE17"/>
  <c r="AE14"/>
  <c r="AE21"/>
  <c r="AE20"/>
  <c r="AE19"/>
  <c r="AE18"/>
  <c r="AE15"/>
  <c r="AE26"/>
  <c r="AE25"/>
  <c r="AE16"/>
  <c r="AE24"/>
  <c r="K47" i="6"/>
  <c r="K15"/>
  <c r="K20"/>
  <c r="K140"/>
  <c r="K89"/>
  <c r="K27"/>
  <c r="K95"/>
  <c r="K123"/>
  <c r="K141"/>
  <c r="K105"/>
  <c r="K84"/>
  <c r="K41"/>
  <c r="K145"/>
  <c r="K54"/>
  <c r="K40"/>
  <c r="K92"/>
  <c r="K74"/>
  <c r="K86"/>
  <c r="K80"/>
  <c r="K87"/>
  <c r="K77"/>
  <c r="K42"/>
  <c r="K63"/>
  <c r="K60"/>
  <c r="K138"/>
  <c r="K90"/>
  <c r="K93"/>
  <c r="K59"/>
  <c r="K146"/>
  <c r="K14"/>
  <c r="K113"/>
  <c r="K31"/>
  <c r="K132"/>
  <c r="K11"/>
  <c r="K19"/>
  <c r="K30"/>
  <c r="K39"/>
  <c r="K81"/>
  <c r="K110"/>
  <c r="K133"/>
  <c r="K57"/>
  <c r="K65"/>
  <c r="K96"/>
  <c r="K124"/>
  <c r="K48"/>
  <c r="K117"/>
  <c r="K51"/>
  <c r="K66"/>
  <c r="K91"/>
  <c r="K98"/>
  <c r="K23"/>
  <c r="K18"/>
  <c r="K35"/>
  <c r="K12"/>
  <c r="K128"/>
  <c r="K151"/>
  <c r="K118"/>
  <c r="K120"/>
  <c r="K121"/>
  <c r="K26"/>
  <c r="K119"/>
  <c r="K125"/>
  <c r="K32"/>
  <c r="K22"/>
  <c r="K53"/>
  <c r="K52"/>
  <c r="K58"/>
  <c r="K148"/>
  <c r="K99"/>
  <c r="K100"/>
  <c r="K13"/>
  <c r="K21"/>
  <c r="K106"/>
  <c r="K44"/>
  <c r="K111"/>
  <c r="K64"/>
  <c r="K129"/>
  <c r="K136"/>
  <c r="K34"/>
  <c r="K70"/>
  <c r="K102"/>
  <c r="K107"/>
  <c r="K115"/>
  <c r="K75"/>
  <c r="K149"/>
  <c r="K62"/>
  <c r="K72"/>
  <c r="K16"/>
  <c r="K82"/>
  <c r="K143"/>
  <c r="K73"/>
  <c r="K67"/>
  <c r="K103"/>
  <c r="K94"/>
  <c r="K68"/>
  <c r="K150"/>
  <c r="K28"/>
  <c r="K108"/>
  <c r="K71"/>
  <c r="K130"/>
  <c r="K122"/>
  <c r="K116"/>
  <c r="K37"/>
  <c r="K43"/>
  <c r="K78"/>
  <c r="K85"/>
  <c r="K61"/>
  <c r="K69"/>
  <c r="K55"/>
  <c r="K76"/>
  <c r="K112"/>
  <c r="K56"/>
  <c r="K24"/>
  <c r="K33"/>
  <c r="K88"/>
  <c r="K79"/>
  <c r="K126"/>
  <c r="K134"/>
  <c r="K45"/>
  <c r="K137"/>
  <c r="K127"/>
  <c r="K25"/>
  <c r="K46"/>
  <c r="K152"/>
  <c r="K104"/>
  <c r="K97"/>
  <c r="K101"/>
  <c r="K49"/>
  <c r="K38"/>
  <c r="K17"/>
  <c r="K36"/>
  <c r="K50"/>
  <c r="K29"/>
  <c r="K139"/>
  <c r="K154"/>
  <c r="O47"/>
  <c r="O15"/>
  <c r="O20"/>
  <c r="O140"/>
  <c r="O89"/>
  <c r="O27"/>
  <c r="O95"/>
  <c r="O123"/>
  <c r="O141"/>
  <c r="O84"/>
  <c r="O41"/>
  <c r="O145"/>
  <c r="O54"/>
  <c r="O40"/>
  <c r="O92"/>
  <c r="O142"/>
  <c r="O74"/>
  <c r="O86"/>
  <c r="O80"/>
  <c r="O87"/>
  <c r="O77"/>
  <c r="O42"/>
  <c r="O63"/>
  <c r="O60"/>
  <c r="O138"/>
  <c r="O90"/>
  <c r="O93"/>
  <c r="O59"/>
  <c r="O146"/>
  <c r="O14"/>
  <c r="O113"/>
  <c r="O31"/>
  <c r="O11"/>
  <c r="O19"/>
  <c r="O30"/>
  <c r="O39"/>
  <c r="O81"/>
  <c r="O110"/>
  <c r="O133"/>
  <c r="O57"/>
  <c r="O65"/>
  <c r="O96"/>
  <c r="O124"/>
  <c r="O48"/>
  <c r="O117"/>
  <c r="O51"/>
  <c r="O66"/>
  <c r="O91"/>
  <c r="O98"/>
  <c r="O23"/>
  <c r="O18"/>
  <c r="O35"/>
  <c r="O12"/>
  <c r="O128"/>
  <c r="O151"/>
  <c r="O118"/>
  <c r="O26"/>
  <c r="O119"/>
  <c r="O125"/>
  <c r="O32"/>
  <c r="O22"/>
  <c r="O53"/>
  <c r="O52"/>
  <c r="O58"/>
  <c r="O148"/>
  <c r="O99"/>
  <c r="O100"/>
  <c r="O13"/>
  <c r="O21"/>
  <c r="O106"/>
  <c r="O44"/>
  <c r="O111"/>
  <c r="O64"/>
  <c r="O136"/>
  <c r="O34"/>
  <c r="O70"/>
  <c r="O102"/>
  <c r="O107"/>
  <c r="O115"/>
  <c r="O75"/>
  <c r="O149"/>
  <c r="O62"/>
  <c r="O72"/>
  <c r="O16"/>
  <c r="O82"/>
  <c r="O143"/>
  <c r="O73"/>
  <c r="O67"/>
  <c r="O103"/>
  <c r="O94"/>
  <c r="O68"/>
  <c r="O150"/>
  <c r="O28"/>
  <c r="O108"/>
  <c r="O71"/>
  <c r="O130"/>
  <c r="O122"/>
  <c r="O116"/>
  <c r="O37"/>
  <c r="O43"/>
  <c r="O78"/>
  <c r="O85"/>
  <c r="O61"/>
  <c r="O69"/>
  <c r="O55"/>
  <c r="O76"/>
  <c r="O112"/>
  <c r="O56"/>
  <c r="O24"/>
  <c r="O33"/>
  <c r="O88"/>
  <c r="O79"/>
  <c r="O126"/>
  <c r="O134"/>
  <c r="O45"/>
  <c r="O137"/>
  <c r="O127"/>
  <c r="O25"/>
  <c r="O46"/>
  <c r="O152"/>
  <c r="O104"/>
  <c r="O97"/>
  <c r="O101"/>
  <c r="O49"/>
  <c r="O38"/>
  <c r="O17"/>
  <c r="O36"/>
  <c r="O50"/>
  <c r="O29"/>
  <c r="O139"/>
  <c r="S54"/>
  <c r="S40"/>
  <c r="S92"/>
  <c r="S142"/>
  <c r="S74"/>
  <c r="S86"/>
  <c r="S80"/>
  <c r="S87"/>
  <c r="S77"/>
  <c r="S42"/>
  <c r="S63"/>
  <c r="S60"/>
  <c r="S138"/>
  <c r="S90"/>
  <c r="S93"/>
  <c r="S59"/>
  <c r="S146"/>
  <c r="S14"/>
  <c r="S113"/>
  <c r="S31"/>
  <c r="S11"/>
  <c r="S19"/>
  <c r="S30"/>
  <c r="S39"/>
  <c r="S81"/>
  <c r="S110"/>
  <c r="S133"/>
  <c r="S57"/>
  <c r="S65"/>
  <c r="S96"/>
  <c r="S124"/>
  <c r="S48"/>
  <c r="S117"/>
  <c r="S51"/>
  <c r="S66"/>
  <c r="S91"/>
  <c r="S98"/>
  <c r="S23"/>
  <c r="S18"/>
  <c r="S35"/>
  <c r="S12"/>
  <c r="S128"/>
  <c r="S151"/>
  <c r="S118"/>
  <c r="S26"/>
  <c r="S119"/>
  <c r="S125"/>
  <c r="S32"/>
  <c r="S22"/>
  <c r="S53"/>
  <c r="S52"/>
  <c r="S58"/>
  <c r="S148"/>
  <c r="S99"/>
  <c r="S100"/>
  <c r="S13"/>
  <c r="S21"/>
  <c r="S106"/>
  <c r="S44"/>
  <c r="S111"/>
  <c r="S64"/>
  <c r="S136"/>
  <c r="S34"/>
  <c r="S70"/>
  <c r="S102"/>
  <c r="S107"/>
  <c r="S115"/>
  <c r="S75"/>
  <c r="S149"/>
  <c r="S62"/>
  <c r="S72"/>
  <c r="S16"/>
  <c r="S82"/>
  <c r="S143"/>
  <c r="S73"/>
  <c r="S67"/>
  <c r="S103"/>
  <c r="S94"/>
  <c r="S68"/>
  <c r="S150"/>
  <c r="S28"/>
  <c r="S108"/>
  <c r="S71"/>
  <c r="S130"/>
  <c r="S122"/>
  <c r="S116"/>
  <c r="S37"/>
  <c r="S43"/>
  <c r="S78"/>
  <c r="S85"/>
  <c r="S61"/>
  <c r="S69"/>
  <c r="S55"/>
  <c r="S76"/>
  <c r="S112"/>
  <c r="S56"/>
  <c r="S24"/>
  <c r="S33"/>
  <c r="S88"/>
  <c r="S79"/>
  <c r="S126"/>
  <c r="S134"/>
  <c r="S45"/>
  <c r="S137"/>
  <c r="S127"/>
  <c r="S25"/>
  <c r="S46"/>
  <c r="S152"/>
  <c r="S104"/>
  <c r="S97"/>
  <c r="S101"/>
  <c r="S49"/>
  <c r="S38"/>
  <c r="S17"/>
  <c r="S36"/>
  <c r="S50"/>
  <c r="S29"/>
  <c r="S139"/>
  <c r="S47"/>
  <c r="S15"/>
  <c r="S20"/>
  <c r="S140"/>
  <c r="S89"/>
  <c r="S27"/>
  <c r="S95"/>
  <c r="S123"/>
  <c r="S141"/>
  <c r="S84"/>
  <c r="S41"/>
  <c r="S145"/>
  <c r="W47"/>
  <c r="W15"/>
  <c r="W20"/>
  <c r="W140"/>
  <c r="W89"/>
  <c r="W27"/>
  <c r="W95"/>
  <c r="W123"/>
  <c r="W141"/>
  <c r="W84"/>
  <c r="W41"/>
  <c r="W145"/>
  <c r="W54"/>
  <c r="W40"/>
  <c r="W92"/>
  <c r="W142"/>
  <c r="W74"/>
  <c r="W86"/>
  <c r="W80"/>
  <c r="W87"/>
  <c r="W77"/>
  <c r="W42"/>
  <c r="W63"/>
  <c r="W60"/>
  <c r="W138"/>
  <c r="W90"/>
  <c r="W93"/>
  <c r="W59"/>
  <c r="W146"/>
  <c r="W14"/>
  <c r="W113"/>
  <c r="W31"/>
  <c r="W11"/>
  <c r="W19"/>
  <c r="W30"/>
  <c r="W39"/>
  <c r="W81"/>
  <c r="W110"/>
  <c r="W133"/>
  <c r="W57"/>
  <c r="W96"/>
  <c r="W124"/>
  <c r="W48"/>
  <c r="W117"/>
  <c r="W51"/>
  <c r="W66"/>
  <c r="W91"/>
  <c r="W98"/>
  <c r="W23"/>
  <c r="W18"/>
  <c r="W35"/>
  <c r="W12"/>
  <c r="W128"/>
  <c r="W151"/>
  <c r="W118"/>
  <c r="W26"/>
  <c r="W119"/>
  <c r="W125"/>
  <c r="W32"/>
  <c r="W22"/>
  <c r="W53"/>
  <c r="W52"/>
  <c r="W58"/>
  <c r="W148"/>
  <c r="W99"/>
  <c r="W100"/>
  <c r="W13"/>
  <c r="W21"/>
  <c r="W106"/>
  <c r="W44"/>
  <c r="W111"/>
  <c r="W64"/>
  <c r="W136"/>
  <c r="W34"/>
  <c r="W70"/>
  <c r="W102"/>
  <c r="W107"/>
  <c r="W115"/>
  <c r="W75"/>
  <c r="W149"/>
  <c r="W62"/>
  <c r="W72"/>
  <c r="W16"/>
  <c r="W82"/>
  <c r="W143"/>
  <c r="W73"/>
  <c r="W67"/>
  <c r="W103"/>
  <c r="W94"/>
  <c r="W68"/>
  <c r="W150"/>
  <c r="W28"/>
  <c r="W108"/>
  <c r="W71"/>
  <c r="W130"/>
  <c r="W122"/>
  <c r="W116"/>
  <c r="W37"/>
  <c r="W43"/>
  <c r="W78"/>
  <c r="W85"/>
  <c r="W61"/>
  <c r="W69"/>
  <c r="W55"/>
  <c r="W76"/>
  <c r="W112"/>
  <c r="W56"/>
  <c r="W24"/>
  <c r="W33"/>
  <c r="W88"/>
  <c r="W79"/>
  <c r="W126"/>
  <c r="W134"/>
  <c r="W45"/>
  <c r="W137"/>
  <c r="W127"/>
  <c r="W25"/>
  <c r="W46"/>
  <c r="W152"/>
  <c r="W97"/>
  <c r="W101"/>
  <c r="W49"/>
  <c r="W38"/>
  <c r="W17"/>
  <c r="W36"/>
  <c r="W50"/>
  <c r="W29"/>
  <c r="W139"/>
  <c r="AA47"/>
  <c r="AA15"/>
  <c r="AA20"/>
  <c r="AA140"/>
  <c r="AA89"/>
  <c r="AA27"/>
  <c r="AA95"/>
  <c r="AA123"/>
  <c r="AA141"/>
  <c r="AA84"/>
  <c r="AA41"/>
  <c r="AA145"/>
  <c r="AA54"/>
  <c r="AA40"/>
  <c r="AA92"/>
  <c r="AA142"/>
  <c r="AA74"/>
  <c r="AA86"/>
  <c r="AA80"/>
  <c r="AA87"/>
  <c r="AA77"/>
  <c r="AA42"/>
  <c r="AA63"/>
  <c r="AA60"/>
  <c r="AA138"/>
  <c r="AA90"/>
  <c r="AA93"/>
  <c r="AA59"/>
  <c r="AA146"/>
  <c r="AA14"/>
  <c r="AA113"/>
  <c r="AA31"/>
  <c r="AA11"/>
  <c r="AA19"/>
  <c r="AA30"/>
  <c r="AA39"/>
  <c r="AA81"/>
  <c r="AA110"/>
  <c r="AA133"/>
  <c r="AA57"/>
  <c r="AA65"/>
  <c r="AA96"/>
  <c r="AA124"/>
  <c r="AA48"/>
  <c r="AA117"/>
  <c r="AA51"/>
  <c r="AA66"/>
  <c r="AA91"/>
  <c r="AA98"/>
  <c r="AA23"/>
  <c r="AA18"/>
  <c r="AA35"/>
  <c r="AA12"/>
  <c r="AA128"/>
  <c r="AA151"/>
  <c r="AA118"/>
  <c r="AA26"/>
  <c r="AA119"/>
  <c r="AA125"/>
  <c r="AA32"/>
  <c r="AA22"/>
  <c r="AA53"/>
  <c r="AA52"/>
  <c r="AA58"/>
  <c r="AA148"/>
  <c r="AA99"/>
  <c r="AA100"/>
  <c r="AA13"/>
  <c r="AA21"/>
  <c r="AA106"/>
  <c r="AA44"/>
  <c r="AA111"/>
  <c r="AA64"/>
  <c r="AA136"/>
  <c r="AA34"/>
  <c r="AA70"/>
  <c r="AA102"/>
  <c r="AA107"/>
  <c r="AA115"/>
  <c r="AA75"/>
  <c r="AA149"/>
  <c r="AA62"/>
  <c r="AA72"/>
  <c r="AA16"/>
  <c r="AA82"/>
  <c r="AA143"/>
  <c r="AA73"/>
  <c r="AA67"/>
  <c r="AA103"/>
  <c r="AA94"/>
  <c r="AA68"/>
  <c r="AA150"/>
  <c r="AA28"/>
  <c r="AA108"/>
  <c r="AA71"/>
  <c r="AA130"/>
  <c r="AA122"/>
  <c r="AA116"/>
  <c r="AA37"/>
  <c r="AA43"/>
  <c r="AA78"/>
  <c r="AA85"/>
  <c r="AA61"/>
  <c r="AA69"/>
  <c r="AA55"/>
  <c r="AA76"/>
  <c r="AA112"/>
  <c r="AA56"/>
  <c r="AA24"/>
  <c r="AA33"/>
  <c r="AA88"/>
  <c r="AA79"/>
  <c r="AA126"/>
  <c r="AA134"/>
  <c r="AA45"/>
  <c r="AA137"/>
  <c r="AA127"/>
  <c r="AA25"/>
  <c r="AA46"/>
  <c r="AA152"/>
  <c r="AA104"/>
  <c r="AA97"/>
  <c r="AA101"/>
  <c r="AA49"/>
  <c r="AA38"/>
  <c r="AA17"/>
  <c r="AA36"/>
  <c r="AA50"/>
  <c r="AA29"/>
  <c r="AA139"/>
  <c r="AA154"/>
  <c r="AE47"/>
  <c r="AF47" s="1"/>
  <c r="AE15"/>
  <c r="AF15" s="1"/>
  <c r="AE20"/>
  <c r="AF20" s="1"/>
  <c r="AE140"/>
  <c r="AF140" s="1"/>
  <c r="AE89"/>
  <c r="AF89" s="1"/>
  <c r="AE27"/>
  <c r="AF27" s="1"/>
  <c r="AE95"/>
  <c r="AF95" s="1"/>
  <c r="AE123"/>
  <c r="AF123" s="1"/>
  <c r="AE141"/>
  <c r="AF141" s="1"/>
  <c r="AE105"/>
  <c r="AF105" s="1"/>
  <c r="AE84"/>
  <c r="AF84" s="1"/>
  <c r="AE41"/>
  <c r="AF41" s="1"/>
  <c r="AE145"/>
  <c r="AF145" s="1"/>
  <c r="AE54"/>
  <c r="AF54" s="1"/>
  <c r="AE40"/>
  <c r="AF40" s="1"/>
  <c r="AE92"/>
  <c r="AF92" s="1"/>
  <c r="AE142"/>
  <c r="AF142" s="1"/>
  <c r="AE74"/>
  <c r="AF74" s="1"/>
  <c r="AE86"/>
  <c r="AF86" s="1"/>
  <c r="AE80"/>
  <c r="AF80" s="1"/>
  <c r="AE87"/>
  <c r="AF87" s="1"/>
  <c r="AE77"/>
  <c r="AF77" s="1"/>
  <c r="AE42"/>
  <c r="AF42" s="1"/>
  <c r="AE63"/>
  <c r="AF63" s="1"/>
  <c r="AE60"/>
  <c r="AF60" s="1"/>
  <c r="AE138"/>
  <c r="AF138" s="1"/>
  <c r="AE90"/>
  <c r="AF90" s="1"/>
  <c r="AE93"/>
  <c r="AF93" s="1"/>
  <c r="AE59"/>
  <c r="AF59" s="1"/>
  <c r="AE146"/>
  <c r="AF146" s="1"/>
  <c r="AE14"/>
  <c r="AF14" s="1"/>
  <c r="AE113"/>
  <c r="AF113" s="1"/>
  <c r="AE31"/>
  <c r="AF31" s="1"/>
  <c r="AE132"/>
  <c r="AF132" s="1"/>
  <c r="AE11"/>
  <c r="AF11" s="1"/>
  <c r="AE19"/>
  <c r="AF19" s="1"/>
  <c r="AE30"/>
  <c r="AF30" s="1"/>
  <c r="AE39"/>
  <c r="AF39" s="1"/>
  <c r="AE81"/>
  <c r="AF81" s="1"/>
  <c r="AE110"/>
  <c r="AF110" s="1"/>
  <c r="AE133"/>
  <c r="AF133" s="1"/>
  <c r="AE57"/>
  <c r="AF57" s="1"/>
  <c r="AE65"/>
  <c r="AF65" s="1"/>
  <c r="AE96"/>
  <c r="AF96" s="1"/>
  <c r="AE124"/>
  <c r="AF124" s="1"/>
  <c r="AE48"/>
  <c r="AF48" s="1"/>
  <c r="AE117"/>
  <c r="AF117" s="1"/>
  <c r="AE51"/>
  <c r="AF51" s="1"/>
  <c r="AE66"/>
  <c r="AF66" s="1"/>
  <c r="AE91"/>
  <c r="AF91" s="1"/>
  <c r="AE98"/>
  <c r="AF98" s="1"/>
  <c r="AE23"/>
  <c r="AF23" s="1"/>
  <c r="AE18"/>
  <c r="AF18" s="1"/>
  <c r="AE35"/>
  <c r="AF35" s="1"/>
  <c r="AE12"/>
  <c r="AF12" s="1"/>
  <c r="AE128"/>
  <c r="AF128" s="1"/>
  <c r="AE151"/>
  <c r="AF151" s="1"/>
  <c r="AE118"/>
  <c r="AF118" s="1"/>
  <c r="AE120"/>
  <c r="AF120" s="1"/>
  <c r="AE121"/>
  <c r="AF121" s="1"/>
  <c r="AE26"/>
  <c r="AF26" s="1"/>
  <c r="AE119"/>
  <c r="AF119" s="1"/>
  <c r="AE125"/>
  <c r="AF125" s="1"/>
  <c r="AE32"/>
  <c r="AF32" s="1"/>
  <c r="AE22"/>
  <c r="AF22" s="1"/>
  <c r="AE53"/>
  <c r="AF53" s="1"/>
  <c r="AE52"/>
  <c r="AF52" s="1"/>
  <c r="AE58"/>
  <c r="AF58" s="1"/>
  <c r="AE148"/>
  <c r="AF148" s="1"/>
  <c r="AE99"/>
  <c r="AF99" s="1"/>
  <c r="AE100"/>
  <c r="AF100" s="1"/>
  <c r="AE13"/>
  <c r="AF13" s="1"/>
  <c r="AE21"/>
  <c r="AF21" s="1"/>
  <c r="AE106"/>
  <c r="AF106" s="1"/>
  <c r="AE44"/>
  <c r="AF44" s="1"/>
  <c r="AE111"/>
  <c r="AF111" s="1"/>
  <c r="AE64"/>
  <c r="AF64" s="1"/>
  <c r="AE129"/>
  <c r="AF129" s="1"/>
  <c r="AE136"/>
  <c r="AF136" s="1"/>
  <c r="AE34"/>
  <c r="AF34" s="1"/>
  <c r="AE70"/>
  <c r="AF70" s="1"/>
  <c r="AE102"/>
  <c r="AF102" s="1"/>
  <c r="AE107"/>
  <c r="AF107" s="1"/>
  <c r="AE115"/>
  <c r="AF115" s="1"/>
  <c r="AE75"/>
  <c r="AF75" s="1"/>
  <c r="AE149"/>
  <c r="AF149" s="1"/>
  <c r="AE62"/>
  <c r="AF62" s="1"/>
  <c r="AE72"/>
  <c r="AF72" s="1"/>
  <c r="AE16"/>
  <c r="AF16" s="1"/>
  <c r="AE82"/>
  <c r="AF82" s="1"/>
  <c r="AE143"/>
  <c r="AF143" s="1"/>
  <c r="AE83"/>
  <c r="AF83" s="1"/>
  <c r="AE73"/>
  <c r="AF73" s="1"/>
  <c r="AE67"/>
  <c r="AF67" s="1"/>
  <c r="AE103"/>
  <c r="AF103" s="1"/>
  <c r="AE94"/>
  <c r="AF94" s="1"/>
  <c r="AE68"/>
  <c r="AF68" s="1"/>
  <c r="AE150"/>
  <c r="AF150" s="1"/>
  <c r="AE28"/>
  <c r="AF28" s="1"/>
  <c r="AE108"/>
  <c r="AF108" s="1"/>
  <c r="AE71"/>
  <c r="AF71" s="1"/>
  <c r="AE130"/>
  <c r="AF130" s="1"/>
  <c r="AE122"/>
  <c r="AF122" s="1"/>
  <c r="AE116"/>
  <c r="AF116" s="1"/>
  <c r="AE37"/>
  <c r="AF37" s="1"/>
  <c r="AE43"/>
  <c r="AF43" s="1"/>
  <c r="AE78"/>
  <c r="AF78" s="1"/>
  <c r="AE85"/>
  <c r="AF85" s="1"/>
  <c r="AE61"/>
  <c r="AF61" s="1"/>
  <c r="AE69"/>
  <c r="AF69" s="1"/>
  <c r="AE55"/>
  <c r="AF55" s="1"/>
  <c r="AE76"/>
  <c r="AF76" s="1"/>
  <c r="AE112"/>
  <c r="AF112" s="1"/>
  <c r="AE56"/>
  <c r="AF56" s="1"/>
  <c r="AE24"/>
  <c r="AF24" s="1"/>
  <c r="AE33"/>
  <c r="AF33" s="1"/>
  <c r="AE88"/>
  <c r="AF88" s="1"/>
  <c r="AE79"/>
  <c r="AF79" s="1"/>
  <c r="AE126"/>
  <c r="AF126" s="1"/>
  <c r="AE134"/>
  <c r="AF134" s="1"/>
  <c r="AE45"/>
  <c r="AF45" s="1"/>
  <c r="AE137"/>
  <c r="AF137" s="1"/>
  <c r="AE127"/>
  <c r="AF127" s="1"/>
  <c r="AE25"/>
  <c r="AF25" s="1"/>
  <c r="AE46"/>
  <c r="AF46" s="1"/>
  <c r="AE152"/>
  <c r="AF152" s="1"/>
  <c r="AE104"/>
  <c r="AF104" s="1"/>
  <c r="AE97"/>
  <c r="AF97" s="1"/>
  <c r="AE101"/>
  <c r="AF101" s="1"/>
  <c r="AE49"/>
  <c r="AF49" s="1"/>
  <c r="AE38"/>
  <c r="AF38" s="1"/>
  <c r="AE17"/>
  <c r="AF17" s="1"/>
  <c r="AE36"/>
  <c r="AF36" s="1"/>
  <c r="AE50"/>
  <c r="AF50" s="1"/>
  <c r="AE29"/>
  <c r="AF29" s="1"/>
  <c r="AE139"/>
  <c r="AF139" s="1"/>
  <c r="AD153"/>
  <c r="AE153" s="1"/>
  <c r="AE131"/>
  <c r="X22" i="7"/>
  <c r="X25"/>
  <c r="X24"/>
  <c r="X23"/>
  <c r="X20"/>
  <c r="X17"/>
  <c r="X18"/>
  <c r="X27"/>
  <c r="X19"/>
  <c r="X15"/>
  <c r="X21"/>
  <c r="X16"/>
  <c r="X13"/>
  <c r="X14"/>
  <c r="X12"/>
  <c r="AE22" i="8"/>
  <c r="S21"/>
  <c r="S34"/>
  <c r="S29"/>
  <c r="O21"/>
  <c r="O34"/>
  <c r="O29"/>
  <c r="O43"/>
  <c r="O47"/>
  <c r="AF47" s="1"/>
  <c r="K21"/>
  <c r="K34"/>
  <c r="K29"/>
  <c r="K43"/>
  <c r="AA49"/>
  <c r="W49"/>
  <c r="W40"/>
  <c r="S49"/>
  <c r="O49"/>
  <c r="K49"/>
  <c r="K40"/>
  <c r="AA131" i="6"/>
  <c r="S131"/>
  <c r="O131"/>
  <c r="K131"/>
  <c r="S12" i="11"/>
  <c r="S13"/>
  <c r="S14"/>
  <c r="S15"/>
  <c r="S17"/>
  <c r="S21"/>
  <c r="S25"/>
  <c r="S16"/>
  <c r="S18"/>
  <c r="S20"/>
  <c r="S22"/>
  <c r="S23"/>
  <c r="S19"/>
  <c r="S29"/>
  <c r="S30"/>
  <c r="S26"/>
  <c r="S31"/>
  <c r="S32"/>
  <c r="S11"/>
  <c r="AA18" i="26"/>
  <c r="AA34"/>
  <c r="AA33"/>
  <c r="AA16"/>
  <c r="AA35"/>
  <c r="AA36"/>
  <c r="AA38"/>
  <c r="AA13"/>
  <c r="AA14"/>
  <c r="AA17"/>
  <c r="AA23"/>
  <c r="AA19"/>
  <c r="AA20"/>
  <c r="AA22"/>
  <c r="AA21"/>
  <c r="AA29"/>
  <c r="AA31"/>
  <c r="AA25"/>
  <c r="AA24"/>
  <c r="AA37"/>
  <c r="AA32"/>
  <c r="AA26"/>
  <c r="AA30"/>
  <c r="W18"/>
  <c r="W34"/>
  <c r="W33"/>
  <c r="W16"/>
  <c r="W35"/>
  <c r="W36"/>
  <c r="W38"/>
  <c r="W13"/>
  <c r="W14"/>
  <c r="W17"/>
  <c r="W23"/>
  <c r="W19"/>
  <c r="W20"/>
  <c r="W22"/>
  <c r="W21"/>
  <c r="W29"/>
  <c r="W31"/>
  <c r="W25"/>
  <c r="W24"/>
  <c r="W37"/>
  <c r="W32"/>
  <c r="W26"/>
  <c r="W30"/>
  <c r="S18"/>
  <c r="S34"/>
  <c r="S33"/>
  <c r="S16"/>
  <c r="S35"/>
  <c r="S36"/>
  <c r="S38"/>
  <c r="S13"/>
  <c r="S14"/>
  <c r="S17"/>
  <c r="S23"/>
  <c r="S19"/>
  <c r="S20"/>
  <c r="S41"/>
  <c r="S22"/>
  <c r="S21"/>
  <c r="S29"/>
  <c r="S31"/>
  <c r="S25"/>
  <c r="S24"/>
  <c r="S37"/>
  <c r="S32"/>
  <c r="S26"/>
  <c r="S30"/>
  <c r="O34"/>
  <c r="O33"/>
  <c r="O16"/>
  <c r="O35"/>
  <c r="O36"/>
  <c r="O38"/>
  <c r="O13"/>
  <c r="O14"/>
  <c r="O17"/>
  <c r="O23"/>
  <c r="O19"/>
  <c r="O20"/>
  <c r="O41"/>
  <c r="O22"/>
  <c r="O21"/>
  <c r="O29"/>
  <c r="O31"/>
  <c r="O25"/>
  <c r="O24"/>
  <c r="O37"/>
  <c r="O32"/>
  <c r="O26"/>
  <c r="O30"/>
  <c r="O18"/>
  <c r="AI18" i="13"/>
  <c r="AE15"/>
  <c r="AE14"/>
  <c r="AE13"/>
  <c r="AE22"/>
  <c r="AE19"/>
  <c r="AE24"/>
  <c r="AE20"/>
  <c r="AE16"/>
  <c r="AE26"/>
  <c r="AE28"/>
  <c r="AE29"/>
  <c r="AE21"/>
  <c r="AE23"/>
  <c r="AJ23" s="1"/>
  <c r="AE25"/>
  <c r="AE30"/>
  <c r="AE36"/>
  <c r="AE35"/>
  <c r="AE32"/>
  <c r="AE38"/>
  <c r="AE34"/>
  <c r="AE39"/>
  <c r="AE33"/>
  <c r="AE41"/>
  <c r="AE27"/>
  <c r="AJ27" s="1"/>
  <c r="AE43"/>
  <c r="AE45"/>
  <c r="AE42"/>
  <c r="AE48"/>
  <c r="AE49"/>
  <c r="AE51"/>
  <c r="AE50"/>
  <c r="AE37"/>
  <c r="AE53"/>
  <c r="AE52"/>
  <c r="AE57"/>
  <c r="AE55"/>
  <c r="AE56"/>
  <c r="AE58"/>
  <c r="AE46"/>
  <c r="AE31"/>
  <c r="AJ31" s="1"/>
  <c r="AE61"/>
  <c r="AE60"/>
  <c r="AE59"/>
  <c r="AE62"/>
  <c r="AE44"/>
  <c r="AE67"/>
  <c r="AE54"/>
  <c r="AE66"/>
  <c r="AE65"/>
  <c r="AE68"/>
  <c r="AE69"/>
  <c r="AE71"/>
  <c r="AE70"/>
  <c r="AE72"/>
  <c r="AE75"/>
  <c r="AE74"/>
  <c r="AE76"/>
  <c r="AE78"/>
  <c r="AE79"/>
  <c r="AE88"/>
  <c r="AE86"/>
  <c r="AE87"/>
  <c r="AE98"/>
  <c r="AE97"/>
  <c r="AE95"/>
  <c r="AE96"/>
  <c r="AE94"/>
  <c r="AE93"/>
  <c r="AE80"/>
  <c r="AE85"/>
  <c r="AE92"/>
  <c r="AE84"/>
  <c r="AE83"/>
  <c r="AE91"/>
  <c r="AE90"/>
  <c r="AE89"/>
  <c r="AE82"/>
  <c r="AE81"/>
  <c r="AE18"/>
  <c r="AA15"/>
  <c r="AA22"/>
  <c r="AA19"/>
  <c r="AA24"/>
  <c r="AA20"/>
  <c r="AA16"/>
  <c r="AA26"/>
  <c r="AA28"/>
  <c r="AA29"/>
  <c r="AA25"/>
  <c r="AA30"/>
  <c r="AA36"/>
  <c r="AA35"/>
  <c r="AA32"/>
  <c r="AA38"/>
  <c r="AA34"/>
  <c r="AA39"/>
  <c r="AA33"/>
  <c r="AA41"/>
  <c r="AA43"/>
  <c r="AA45"/>
  <c r="AA42"/>
  <c r="AA48"/>
  <c r="AA49"/>
  <c r="AA51"/>
  <c r="AA50"/>
  <c r="AA37"/>
  <c r="AA53"/>
  <c r="AA52"/>
  <c r="AA57"/>
  <c r="AA55"/>
  <c r="AA56"/>
  <c r="AA58"/>
  <c r="AA61"/>
  <c r="AA60"/>
  <c r="AA59"/>
  <c r="AA62"/>
  <c r="AA44"/>
  <c r="AA67"/>
  <c r="AA66"/>
  <c r="AA65"/>
  <c r="AA68"/>
  <c r="AA69"/>
  <c r="AA71"/>
  <c r="AA70"/>
  <c r="AA72"/>
  <c r="AA75"/>
  <c r="AA74"/>
  <c r="AA76"/>
  <c r="AA78"/>
  <c r="AA79"/>
  <c r="AA88"/>
  <c r="AA86"/>
  <c r="AA87"/>
  <c r="AA98"/>
  <c r="AA97"/>
  <c r="AA95"/>
  <c r="AA96"/>
  <c r="AA94"/>
  <c r="AA93"/>
  <c r="AA80"/>
  <c r="AA85"/>
  <c r="AA92"/>
  <c r="AA84"/>
  <c r="AA83"/>
  <c r="AA91"/>
  <c r="AA90"/>
  <c r="AA89"/>
  <c r="AA82"/>
  <c r="AA81"/>
  <c r="AA18"/>
  <c r="W15"/>
  <c r="W22"/>
  <c r="W19"/>
  <c r="W24"/>
  <c r="W20"/>
  <c r="W16"/>
  <c r="W26"/>
  <c r="W28"/>
  <c r="W29"/>
  <c r="W25"/>
  <c r="W30"/>
  <c r="W36"/>
  <c r="W35"/>
  <c r="W32"/>
  <c r="W38"/>
  <c r="W34"/>
  <c r="W39"/>
  <c r="W33"/>
  <c r="W41"/>
  <c r="W43"/>
  <c r="W45"/>
  <c r="W42"/>
  <c r="W48"/>
  <c r="W49"/>
  <c r="W51"/>
  <c r="W50"/>
  <c r="W37"/>
  <c r="W53"/>
  <c r="W52"/>
  <c r="W57"/>
  <c r="W55"/>
  <c r="W56"/>
  <c r="W58"/>
  <c r="W61"/>
  <c r="W60"/>
  <c r="W59"/>
  <c r="W62"/>
  <c r="W44"/>
  <c r="W67"/>
  <c r="W54"/>
  <c r="W66"/>
  <c r="W65"/>
  <c r="W68"/>
  <c r="W69"/>
  <c r="W71"/>
  <c r="W70"/>
  <c r="W72"/>
  <c r="W75"/>
  <c r="W74"/>
  <c r="W76"/>
  <c r="W78"/>
  <c r="W79"/>
  <c r="W88"/>
  <c r="W86"/>
  <c r="W87"/>
  <c r="W98"/>
  <c r="W97"/>
  <c r="W95"/>
  <c r="W96"/>
  <c r="W94"/>
  <c r="W93"/>
  <c r="W80"/>
  <c r="W85"/>
  <c r="W92"/>
  <c r="W84"/>
  <c r="W83"/>
  <c r="W91"/>
  <c r="W90"/>
  <c r="W89"/>
  <c r="W82"/>
  <c r="W81"/>
  <c r="W18"/>
  <c r="S15"/>
  <c r="S22"/>
  <c r="S19"/>
  <c r="S24"/>
  <c r="S20"/>
  <c r="S16"/>
  <c r="S26"/>
  <c r="S28"/>
  <c r="S29"/>
  <c r="S25"/>
  <c r="S30"/>
  <c r="S36"/>
  <c r="S35"/>
  <c r="S32"/>
  <c r="S38"/>
  <c r="S34"/>
  <c r="S39"/>
  <c r="S33"/>
  <c r="S41"/>
  <c r="S43"/>
  <c r="S45"/>
  <c r="S42"/>
  <c r="S48"/>
  <c r="S49"/>
  <c r="S51"/>
  <c r="S50"/>
  <c r="S37"/>
  <c r="S53"/>
  <c r="S52"/>
  <c r="S57"/>
  <c r="S55"/>
  <c r="S56"/>
  <c r="S58"/>
  <c r="S61"/>
  <c r="S60"/>
  <c r="S59"/>
  <c r="S62"/>
  <c r="S44"/>
  <c r="S67"/>
  <c r="S54"/>
  <c r="S66"/>
  <c r="S65"/>
  <c r="S68"/>
  <c r="S69"/>
  <c r="S71"/>
  <c r="S70"/>
  <c r="S72"/>
  <c r="S75"/>
  <c r="S74"/>
  <c r="S76"/>
  <c r="S78"/>
  <c r="S79"/>
  <c r="S88"/>
  <c r="S86"/>
  <c r="S87"/>
  <c r="S98"/>
  <c r="S97"/>
  <c r="S95"/>
  <c r="S96"/>
  <c r="S94"/>
  <c r="S93"/>
  <c r="S80"/>
  <c r="S85"/>
  <c r="S92"/>
  <c r="S84"/>
  <c r="S83"/>
  <c r="S91"/>
  <c r="S90"/>
  <c r="S89"/>
  <c r="S82"/>
  <c r="S81"/>
  <c r="S18"/>
  <c r="AJ18" s="1"/>
  <c r="O19"/>
  <c r="K19"/>
  <c r="AI81"/>
  <c r="AI60"/>
  <c r="AI56"/>
  <c r="AI70"/>
  <c r="AI50"/>
  <c r="AI55"/>
  <c r="AI82"/>
  <c r="AI24"/>
  <c r="AI89"/>
  <c r="AI22"/>
  <c r="AI16"/>
  <c r="AI17"/>
  <c r="AI49"/>
  <c r="AI68"/>
  <c r="AI62"/>
  <c r="AI33"/>
  <c r="AI28"/>
  <c r="AI15"/>
  <c r="AI90"/>
  <c r="AI29"/>
  <c r="AI91"/>
  <c r="AI58"/>
  <c r="AI83"/>
  <c r="AI59"/>
  <c r="AI84"/>
  <c r="AI71"/>
  <c r="AI92"/>
  <c r="AI79"/>
  <c r="AI51"/>
  <c r="AI20"/>
  <c r="AI85"/>
  <c r="AI80"/>
  <c r="AI35"/>
  <c r="AI93"/>
  <c r="AI94"/>
  <c r="AI74"/>
  <c r="AI36"/>
  <c r="AI66"/>
  <c r="AI26"/>
  <c r="AI96"/>
  <c r="AI95"/>
  <c r="AI52"/>
  <c r="AI75"/>
  <c r="AI61"/>
  <c r="AI97"/>
  <c r="AI53"/>
  <c r="AI45"/>
  <c r="AI39"/>
  <c r="AI69"/>
  <c r="AI98"/>
  <c r="AI48"/>
  <c r="AI43"/>
  <c r="AI67"/>
  <c r="AI78"/>
  <c r="AI87"/>
  <c r="AI86"/>
  <c r="AI88"/>
  <c r="AJ87" s="1"/>
  <c r="AI65"/>
  <c r="AI76"/>
  <c r="AI42"/>
  <c r="AI72"/>
  <c r="AI38"/>
  <c r="AI34"/>
  <c r="AI32"/>
  <c r="AI44"/>
  <c r="AI37"/>
  <c r="AI30"/>
  <c r="AI25"/>
  <c r="AI19"/>
  <c r="AE17"/>
  <c r="AA17"/>
  <c r="AA11" i="24"/>
  <c r="W22" i="11"/>
  <c r="W26"/>
  <c r="W29"/>
  <c r="W19"/>
  <c r="W23"/>
  <c r="W30"/>
  <c r="O22"/>
  <c r="O26"/>
  <c r="O29"/>
  <c r="O19"/>
  <c r="O23"/>
  <c r="O30"/>
  <c r="K22"/>
  <c r="K26"/>
  <c r="K29"/>
  <c r="K19"/>
  <c r="K23"/>
  <c r="AA22"/>
  <c r="AA26"/>
  <c r="AA29"/>
  <c r="AA19"/>
  <c r="AA23"/>
  <c r="AA30"/>
  <c r="AA20"/>
  <c r="AA18"/>
  <c r="AA32"/>
  <c r="AA31"/>
  <c r="AA16"/>
  <c r="AA25"/>
  <c r="AA21"/>
  <c r="AA17"/>
  <c r="AA15"/>
  <c r="AA14"/>
  <c r="AA13"/>
  <c r="AA12"/>
  <c r="AA11"/>
  <c r="C85" i="6"/>
  <c r="Z153"/>
  <c r="AA153" s="1"/>
  <c r="O42" i="10"/>
  <c r="K12"/>
  <c r="AA43"/>
  <c r="AA58"/>
  <c r="AA30"/>
  <c r="AA47"/>
  <c r="AA59"/>
  <c r="AA62"/>
  <c r="AA24"/>
  <c r="AA32"/>
  <c r="AA11"/>
  <c r="AA22"/>
  <c r="AA19"/>
  <c r="AA29"/>
  <c r="AA36"/>
  <c r="AA37"/>
  <c r="AA60"/>
  <c r="AA26"/>
  <c r="AA65"/>
  <c r="AA38"/>
  <c r="AA28"/>
  <c r="AA54"/>
  <c r="AA13"/>
  <c r="AA21"/>
  <c r="AA55"/>
  <c r="AA48"/>
  <c r="AA14"/>
  <c r="AA16"/>
  <c r="AA17"/>
  <c r="AA39"/>
  <c r="AA15"/>
  <c r="AA52"/>
  <c r="AA45"/>
  <c r="AA61"/>
  <c r="AA18"/>
  <c r="AA23"/>
  <c r="AA41"/>
  <c r="AA40"/>
  <c r="AA42"/>
  <c r="AA53"/>
  <c r="W52"/>
  <c r="W29"/>
  <c r="W36"/>
  <c r="W37"/>
  <c r="W60"/>
  <c r="S36"/>
  <c r="S37"/>
  <c r="S49"/>
  <c r="S26"/>
  <c r="AA63"/>
  <c r="AA27"/>
  <c r="AA57"/>
  <c r="AA56"/>
  <c r="AA51"/>
  <c r="AA50"/>
  <c r="AA35"/>
  <c r="AA44"/>
  <c r="AA34"/>
  <c r="AA33"/>
  <c r="AA31"/>
  <c r="AA25"/>
  <c r="AA20"/>
  <c r="AA12"/>
  <c r="AA40" i="8"/>
  <c r="AA48"/>
  <c r="AA27"/>
  <c r="AA39"/>
  <c r="AA36"/>
  <c r="AA21"/>
  <c r="AA24"/>
  <c r="AA37"/>
  <c r="AA16"/>
  <c r="AA17"/>
  <c r="AA18"/>
  <c r="AA26"/>
  <c r="AA38"/>
  <c r="AA23"/>
  <c r="AA42"/>
  <c r="AA41"/>
  <c r="AA44"/>
  <c r="AA15"/>
  <c r="AA31"/>
  <c r="AA34"/>
  <c r="AA43"/>
  <c r="AA25"/>
  <c r="AA32"/>
  <c r="AA29"/>
  <c r="AA35"/>
  <c r="AA28"/>
  <c r="AA33"/>
  <c r="AA20"/>
  <c r="AA19"/>
  <c r="AA22"/>
  <c r="AA30"/>
  <c r="A14" i="13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W15" i="26"/>
  <c r="W59" i="10"/>
  <c r="K24" i="8"/>
  <c r="O24"/>
  <c r="S24"/>
  <c r="W24"/>
  <c r="W15"/>
  <c r="AF19" i="11" l="1"/>
  <c r="AF22"/>
  <c r="AF26"/>
  <c r="AF29"/>
  <c r="AF23"/>
  <c r="AF27"/>
  <c r="Y26" i="7"/>
  <c r="Y28"/>
  <c r="AJ44" i="13"/>
  <c r="AJ40"/>
  <c r="AJ37"/>
  <c r="AF147" i="6"/>
  <c r="AF135"/>
  <c r="AF144"/>
  <c r="AJ97" i="24"/>
  <c r="AJ96"/>
  <c r="AJ94"/>
  <c r="AJ93"/>
  <c r="AJ104"/>
  <c r="AJ64"/>
  <c r="AJ76"/>
  <c r="AJ92"/>
  <c r="AJ32"/>
  <c r="AJ22"/>
  <c r="AJ68"/>
  <c r="AJ103"/>
  <c r="AJ79"/>
  <c r="AJ23"/>
  <c r="AJ41"/>
  <c r="AJ17"/>
  <c r="AJ21"/>
  <c r="AJ84"/>
  <c r="AJ87"/>
  <c r="AJ36"/>
  <c r="AJ60"/>
  <c r="AJ20"/>
  <c r="AJ99"/>
  <c r="AJ75"/>
  <c r="AJ29"/>
  <c r="AJ28"/>
  <c r="AJ44"/>
  <c r="AJ72"/>
  <c r="AJ27"/>
  <c r="AJ98"/>
  <c r="AJ39"/>
  <c r="AJ35"/>
  <c r="AJ19"/>
  <c r="AJ30"/>
  <c r="AJ15"/>
  <c r="AJ54"/>
  <c r="AJ26"/>
  <c r="AJ66"/>
  <c r="AJ70"/>
  <c r="AJ69"/>
  <c r="AJ89"/>
  <c r="AJ49"/>
  <c r="AJ48"/>
  <c r="AJ67"/>
  <c r="AJ34"/>
  <c r="AJ71"/>
  <c r="AJ62"/>
  <c r="AJ24"/>
  <c r="AJ95"/>
  <c r="AJ51"/>
  <c r="AJ73"/>
  <c r="AJ61"/>
  <c r="AJ65"/>
  <c r="AJ80"/>
  <c r="AJ46"/>
  <c r="AJ53"/>
  <c r="AJ59"/>
  <c r="AJ40"/>
  <c r="AJ33"/>
  <c r="AJ18"/>
  <c r="AJ56"/>
  <c r="AJ45"/>
  <c r="AJ102"/>
  <c r="AJ12"/>
  <c r="AJ101"/>
  <c r="AJ85"/>
  <c r="AJ91"/>
  <c r="AJ31"/>
  <c r="AJ100"/>
  <c r="AJ81"/>
  <c r="AJ42"/>
  <c r="AJ90"/>
  <c r="AJ52"/>
  <c r="AJ58"/>
  <c r="AJ13"/>
  <c r="AJ88"/>
  <c r="AJ78"/>
  <c r="AJ25"/>
  <c r="AJ55"/>
  <c r="AJ43"/>
  <c r="AJ16"/>
  <c r="AJ74"/>
  <c r="AJ86"/>
  <c r="AJ38"/>
  <c r="AJ50"/>
  <c r="AJ77"/>
  <c r="AJ63"/>
  <c r="AJ37"/>
  <c r="AJ82"/>
  <c r="AJ57"/>
  <c r="AJ83"/>
  <c r="AJ14"/>
  <c r="AJ47"/>
  <c r="AJ39" i="13"/>
  <c r="AJ77"/>
  <c r="AJ64"/>
  <c r="AJ59"/>
  <c r="AJ57"/>
  <c r="AJ30"/>
  <c r="AJ63"/>
  <c r="AJ47"/>
  <c r="AJ13"/>
  <c r="AJ80"/>
  <c r="AJ54"/>
  <c r="AF52" i="10"/>
  <c r="AF37"/>
  <c r="AF36"/>
  <c r="AF43"/>
  <c r="AF49"/>
  <c r="AF24" i="8"/>
  <c r="AF49"/>
  <c r="AF27" i="26"/>
  <c r="AF40"/>
  <c r="AF28"/>
  <c r="AF30"/>
  <c r="AF32"/>
  <c r="AF24"/>
  <c r="AF31"/>
  <c r="AF21"/>
  <c r="AF20"/>
  <c r="AF23"/>
  <c r="AF14"/>
  <c r="AF38"/>
  <c r="AF35"/>
  <c r="AF33"/>
  <c r="AF18"/>
  <c r="AF41"/>
  <c r="AF26"/>
  <c r="AF37"/>
  <c r="AF25"/>
  <c r="AF29"/>
  <c r="AF22"/>
  <c r="AF19"/>
  <c r="AF17"/>
  <c r="AF13"/>
  <c r="AF36"/>
  <c r="AF16"/>
  <c r="AF34"/>
  <c r="AF39"/>
  <c r="AF60" i="10"/>
  <c r="AJ72" i="13"/>
  <c r="V153" i="6"/>
  <c r="W153" s="1"/>
  <c r="W131"/>
  <c r="AF131" s="1"/>
  <c r="K30" i="11"/>
  <c r="AF30" s="1"/>
  <c r="W12"/>
  <c r="W13"/>
  <c r="W14"/>
  <c r="W15"/>
  <c r="W17"/>
  <c r="W21"/>
  <c r="W25"/>
  <c r="W16"/>
  <c r="W31"/>
  <c r="W32"/>
  <c r="W18"/>
  <c r="W20"/>
  <c r="W11"/>
  <c r="O18"/>
  <c r="O20"/>
  <c r="K18"/>
  <c r="K20"/>
  <c r="S59" i="10"/>
  <c r="AF59" s="1"/>
  <c r="W27"/>
  <c r="S27"/>
  <c r="W35"/>
  <c r="S35"/>
  <c r="S16"/>
  <c r="W16"/>
  <c r="W23"/>
  <c r="S23"/>
  <c r="W22"/>
  <c r="S22"/>
  <c r="W65"/>
  <c r="W63"/>
  <c r="W62"/>
  <c r="W61"/>
  <c r="W58"/>
  <c r="W57"/>
  <c r="W55"/>
  <c r="W56"/>
  <c r="W54"/>
  <c r="W53"/>
  <c r="W51"/>
  <c r="W50"/>
  <c r="W40"/>
  <c r="W48"/>
  <c r="W32"/>
  <c r="W47"/>
  <c r="W45"/>
  <c r="W44"/>
  <c r="W42"/>
  <c r="W18"/>
  <c r="W30"/>
  <c r="W41"/>
  <c r="W39"/>
  <c r="W38"/>
  <c r="W33"/>
  <c r="W17"/>
  <c r="W24"/>
  <c r="W28"/>
  <c r="W34"/>
  <c r="W14"/>
  <c r="W31"/>
  <c r="W26"/>
  <c r="AF26" s="1"/>
  <c r="W25"/>
  <c r="W13"/>
  <c r="W15"/>
  <c r="W21"/>
  <c r="W20"/>
  <c r="W19"/>
  <c r="W12"/>
  <c r="W11"/>
  <c r="AJ49" i="13"/>
  <c r="AJ60"/>
  <c r="AJ56"/>
  <c r="AJ84"/>
  <c r="AJ75"/>
  <c r="AJ96"/>
  <c r="AJ68"/>
  <c r="AJ61"/>
  <c r="AJ85"/>
  <c r="AJ98"/>
  <c r="AJ83"/>
  <c r="AJ92"/>
  <c r="AJ82"/>
  <c r="AJ46"/>
  <c r="AJ91"/>
  <c r="AJ90"/>
  <c r="AJ89"/>
  <c r="AJ55"/>
  <c r="AJ88"/>
  <c r="AJ76"/>
  <c r="AJ94"/>
  <c r="AJ97"/>
  <c r="AJ74"/>
  <c r="AJ79"/>
  <c r="AJ78"/>
  <c r="AJ21"/>
  <c r="AJ70"/>
  <c r="AJ67"/>
  <c r="AJ66"/>
  <c r="AJ42"/>
  <c r="AJ62"/>
  <c r="AJ69"/>
  <c r="AJ29"/>
  <c r="AJ52"/>
  <c r="AJ53"/>
  <c r="AJ58"/>
  <c r="AJ36"/>
  <c r="AJ14"/>
  <c r="AJ32"/>
  <c r="AJ38"/>
  <c r="AJ41"/>
  <c r="AJ24"/>
  <c r="AJ33"/>
  <c r="AJ28"/>
  <c r="AJ26"/>
  <c r="AJ16"/>
  <c r="AJ22"/>
  <c r="AJ20"/>
  <c r="W17"/>
  <c r="O11" i="24"/>
  <c r="S11"/>
  <c r="W11"/>
  <c r="W30" i="8"/>
  <c r="W19"/>
  <c r="W20"/>
  <c r="W28"/>
  <c r="W29"/>
  <c r="AF29" s="1"/>
  <c r="W21"/>
  <c r="AF21" s="1"/>
  <c r="W33"/>
  <c r="W35"/>
  <c r="W32"/>
  <c r="W25"/>
  <c r="W31"/>
  <c r="W34"/>
  <c r="AF34" s="1"/>
  <c r="W43"/>
  <c r="W41"/>
  <c r="W42"/>
  <c r="W38"/>
  <c r="W18"/>
  <c r="W26"/>
  <c r="W17"/>
  <c r="W16"/>
  <c r="W44"/>
  <c r="W37"/>
  <c r="W36"/>
  <c r="W39"/>
  <c r="W27"/>
  <c r="W48"/>
  <c r="W23"/>
  <c r="S23"/>
  <c r="K23"/>
  <c r="O23"/>
  <c r="W22"/>
  <c r="A12" i="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T17" i="7"/>
  <c r="T27"/>
  <c r="Y27" s="1"/>
  <c r="T14"/>
  <c r="O15" i="26"/>
  <c r="O11" i="11"/>
  <c r="O25"/>
  <c r="O15"/>
  <c r="O31"/>
  <c r="O32"/>
  <c r="K11"/>
  <c r="K25"/>
  <c r="K15"/>
  <c r="K31"/>
  <c r="S50" i="10"/>
  <c r="AF50" s="1"/>
  <c r="S25"/>
  <c r="S57"/>
  <c r="AF57" s="1"/>
  <c r="S12"/>
  <c r="S56"/>
  <c r="AF56" s="1"/>
  <c r="S33"/>
  <c r="S31"/>
  <c r="AF31" s="1"/>
  <c r="S34"/>
  <c r="S51"/>
  <c r="AF51" s="1"/>
  <c r="S20"/>
  <c r="S63"/>
  <c r="AF63" s="1"/>
  <c r="S58"/>
  <c r="S30"/>
  <c r="AF30" s="1"/>
  <c r="S47"/>
  <c r="AF47" s="1"/>
  <c r="S62"/>
  <c r="AF62" s="1"/>
  <c r="S32"/>
  <c r="S24"/>
  <c r="AF24" s="1"/>
  <c r="S11"/>
  <c r="AF11" s="1"/>
  <c r="S19"/>
  <c r="AF19" s="1"/>
  <c r="S29"/>
  <c r="AF29" s="1"/>
  <c r="S65"/>
  <c r="AF65" s="1"/>
  <c r="S38"/>
  <c r="AF38" s="1"/>
  <c r="S28"/>
  <c r="AF28" s="1"/>
  <c r="S54"/>
  <c r="S13"/>
  <c r="AF13" s="1"/>
  <c r="S21"/>
  <c r="AF21" s="1"/>
  <c r="S55"/>
  <c r="AF55" s="1"/>
  <c r="S48"/>
  <c r="AF48" s="1"/>
  <c r="S14"/>
  <c r="AF14" s="1"/>
  <c r="S17"/>
  <c r="AF17" s="1"/>
  <c r="S39"/>
  <c r="AF39" s="1"/>
  <c r="S15"/>
  <c r="S45"/>
  <c r="AF45" s="1"/>
  <c r="S18"/>
  <c r="AF18" s="1"/>
  <c r="S41"/>
  <c r="AF41" s="1"/>
  <c r="S61"/>
  <c r="AF61" s="1"/>
  <c r="S40"/>
  <c r="AF40" s="1"/>
  <c r="S42"/>
  <c r="S53"/>
  <c r="AF53" s="1"/>
  <c r="T24" i="7"/>
  <c r="T25"/>
  <c r="T21"/>
  <c r="T22"/>
  <c r="T13"/>
  <c r="T23"/>
  <c r="T19"/>
  <c r="T16"/>
  <c r="T20"/>
  <c r="T12"/>
  <c r="T18"/>
  <c r="T15"/>
  <c r="S30" i="8"/>
  <c r="S19"/>
  <c r="S20"/>
  <c r="S28"/>
  <c r="S33"/>
  <c r="S35"/>
  <c r="S32"/>
  <c r="S25"/>
  <c r="S31"/>
  <c r="S15"/>
  <c r="S43"/>
  <c r="S41"/>
  <c r="S42"/>
  <c r="S38"/>
  <c r="S18"/>
  <c r="S26"/>
  <c r="S17"/>
  <c r="S16"/>
  <c r="S44"/>
  <c r="S37"/>
  <c r="S36"/>
  <c r="S39"/>
  <c r="S27"/>
  <c r="S48"/>
  <c r="S40"/>
  <c r="O30"/>
  <c r="O19"/>
  <c r="O20"/>
  <c r="O28"/>
  <c r="O33"/>
  <c r="O35"/>
  <c r="O32"/>
  <c r="O25"/>
  <c r="O31"/>
  <c r="O15"/>
  <c r="O41"/>
  <c r="O42"/>
  <c r="O38"/>
  <c r="O18"/>
  <c r="O26"/>
  <c r="O17"/>
  <c r="O16"/>
  <c r="O44"/>
  <c r="O37"/>
  <c r="O36"/>
  <c r="O39"/>
  <c r="O27"/>
  <c r="O48"/>
  <c r="K30"/>
  <c r="K19"/>
  <c r="K20"/>
  <c r="K28"/>
  <c r="K33"/>
  <c r="K35"/>
  <c r="K32"/>
  <c r="K25"/>
  <c r="K31"/>
  <c r="K15"/>
  <c r="K41"/>
  <c r="K42"/>
  <c r="K38"/>
  <c r="K18"/>
  <c r="K26"/>
  <c r="K17"/>
  <c r="K16"/>
  <c r="K44"/>
  <c r="K37"/>
  <c r="K36"/>
  <c r="K39"/>
  <c r="K27"/>
  <c r="K48"/>
  <c r="R153" i="6"/>
  <c r="S153" s="1"/>
  <c r="S44" i="10"/>
  <c r="S22" i="8"/>
  <c r="AJ48" i="13"/>
  <c r="AJ19"/>
  <c r="AJ35"/>
  <c r="AJ86"/>
  <c r="AJ43"/>
  <c r="AJ34"/>
  <c r="AJ25"/>
  <c r="AJ71"/>
  <c r="AJ15"/>
  <c r="AJ65"/>
  <c r="AJ51"/>
  <c r="AJ45"/>
  <c r="AJ81"/>
  <c r="AJ95"/>
  <c r="AJ93"/>
  <c r="S17"/>
  <c r="S15" i="26"/>
  <c r="AF15" s="1"/>
  <c r="L14" i="7"/>
  <c r="L18"/>
  <c r="L20"/>
  <c r="L17"/>
  <c r="L12"/>
  <c r="L16"/>
  <c r="L19"/>
  <c r="L23"/>
  <c r="L13"/>
  <c r="L22"/>
  <c r="L21"/>
  <c r="L25"/>
  <c r="L24"/>
  <c r="L15"/>
  <c r="P14"/>
  <c r="Y14" s="1"/>
  <c r="P25"/>
  <c r="Y25" s="1"/>
  <c r="P19"/>
  <c r="Y19" s="1"/>
  <c r="P13"/>
  <c r="P15"/>
  <c r="Y15" s="1"/>
  <c r="P21"/>
  <c r="P12"/>
  <c r="Y12" s="1"/>
  <c r="P17"/>
  <c r="Y17" s="1"/>
  <c r="P18"/>
  <c r="Y18" s="1"/>
  <c r="P20"/>
  <c r="Y20" s="1"/>
  <c r="P16"/>
  <c r="Y16" s="1"/>
  <c r="P23"/>
  <c r="Y23" s="1"/>
  <c r="P24"/>
  <c r="Y24" s="1"/>
  <c r="P22"/>
  <c r="Y22" s="1"/>
  <c r="N153" i="6"/>
  <c r="O153" s="1"/>
  <c r="D25" i="7"/>
  <c r="D19"/>
  <c r="O17" i="11"/>
  <c r="K17"/>
  <c r="O21"/>
  <c r="K21"/>
  <c r="K14"/>
  <c r="K16"/>
  <c r="O16"/>
  <c r="O13"/>
  <c r="O14"/>
  <c r="K13"/>
  <c r="O12"/>
  <c r="K12"/>
  <c r="O40" i="8"/>
  <c r="O22"/>
  <c r="K11" i="24"/>
  <c r="K22" i="8"/>
  <c r="AF44" i="10"/>
  <c r="C12" i="11"/>
  <c r="D14" i="7"/>
  <c r="J153" i="6"/>
  <c r="K153" s="1"/>
  <c r="AF13" i="11" l="1"/>
  <c r="AF20"/>
  <c r="AF32"/>
  <c r="AF21"/>
  <c r="AF15"/>
  <c r="AF16"/>
  <c r="AF11"/>
  <c r="AF18"/>
  <c r="AF31"/>
  <c r="AF25"/>
  <c r="AF17"/>
  <c r="Y21" i="7"/>
  <c r="Y13"/>
  <c r="AJ17" i="13"/>
  <c r="AF14" i="11"/>
  <c r="AF42" i="10"/>
  <c r="AF15"/>
  <c r="AF54"/>
  <c r="AF32"/>
  <c r="AF58"/>
  <c r="AF20"/>
  <c r="AF34"/>
  <c r="AF33"/>
  <c r="AF12"/>
  <c r="AF25"/>
  <c r="AF22"/>
  <c r="AF23"/>
  <c r="AF35"/>
  <c r="AF12" i="11"/>
  <c r="AF27" i="10"/>
  <c r="AF16"/>
  <c r="AF40" i="8"/>
  <c r="AF48"/>
  <c r="AF39"/>
  <c r="AF37"/>
  <c r="AF16"/>
  <c r="AF26"/>
  <c r="AF38"/>
  <c r="AF41"/>
  <c r="AF25"/>
  <c r="AF35"/>
  <c r="AF28"/>
  <c r="AF19"/>
  <c r="AF15"/>
  <c r="AF23"/>
  <c r="AF27"/>
  <c r="AF36"/>
  <c r="AF44"/>
  <c r="AF17"/>
  <c r="AF18"/>
  <c r="AF42"/>
  <c r="AF43"/>
  <c r="AF31"/>
  <c r="AF32"/>
  <c r="AF33"/>
  <c r="AF20"/>
  <c r="AF30"/>
  <c r="AJ11" i="24"/>
  <c r="AF22" i="8"/>
  <c r="A153" i="6"/>
  <c r="AJ50" i="13"/>
  <c r="A15" i="8"/>
  <c r="A16" s="1"/>
  <c r="A11" i="2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7" i="8" l="1"/>
  <c r="A18" s="1"/>
  <c r="A19" s="1"/>
  <c r="A20" s="1"/>
  <c r="A21" s="1"/>
  <c r="A22" s="1"/>
  <c r="A23" s="1"/>
  <c r="A24" s="1"/>
  <c r="A25" s="1"/>
  <c r="A26" s="1"/>
  <c r="A27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31" i="10"/>
  <c r="A32" s="1"/>
  <c r="A33" s="1"/>
  <c r="A34" s="1"/>
  <c r="A35" s="1"/>
  <c r="A36" s="1"/>
  <c r="A11"/>
  <c r="A12"/>
</calcChain>
</file>

<file path=xl/comments1.xml><?xml version="1.0" encoding="utf-8"?>
<comments xmlns="http://schemas.openxmlformats.org/spreadsheetml/2006/main">
  <authors>
    <author>Автор</author>
  </authors>
  <commentList>
    <comment ref="H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<sst xmlns="http://schemas.openxmlformats.org/spreadsheetml/2006/main" count="2646" uniqueCount="867">
  <si>
    <t>Розряд</t>
  </si>
  <si>
    <t>Кличка коня</t>
  </si>
  <si>
    <t>Тренер</t>
  </si>
  <si>
    <t>Команда</t>
  </si>
  <si>
    <t>КМС</t>
  </si>
  <si>
    <t>Самостійно</t>
  </si>
  <si>
    <t>ФГ Єгор Черкаська обл.</t>
  </si>
  <si>
    <t>Адоніна Дар"я</t>
  </si>
  <si>
    <t>Токтаренко Анатолій</t>
  </si>
  <si>
    <t>КСК Болівар</t>
  </si>
  <si>
    <t>Баранчикова Ірина</t>
  </si>
  <si>
    <t>МС</t>
  </si>
  <si>
    <t>Матюк Ігор</t>
  </si>
  <si>
    <t>м. Люботин JB stable</t>
  </si>
  <si>
    <t>Биков Володимир</t>
  </si>
  <si>
    <t>Бондаренко Валерій</t>
  </si>
  <si>
    <t>Дружба Народів Миронівський хлібопродукт</t>
  </si>
  <si>
    <t>А</t>
  </si>
  <si>
    <t>Сумцов Анатолій</t>
  </si>
  <si>
    <t>Востріков Олексій</t>
  </si>
  <si>
    <t>Вощакін Володимир</t>
  </si>
  <si>
    <t>МСМК</t>
  </si>
  <si>
    <t>Вощакіна Віра</t>
  </si>
  <si>
    <t xml:space="preserve">Олександрійський к/з 174 </t>
  </si>
  <si>
    <t xml:space="preserve">Гафілін Артур </t>
  </si>
  <si>
    <t>Петриківський к/з</t>
  </si>
  <si>
    <t>м.Київ</t>
  </si>
  <si>
    <t xml:space="preserve">Грегорі Робен </t>
  </si>
  <si>
    <t>Жашківський кінний завод м.Жашків</t>
  </si>
  <si>
    <t>Конгресс - 06</t>
  </si>
  <si>
    <t>Мун Рей - 05</t>
  </si>
  <si>
    <t>Губанов Віктор</t>
  </si>
  <si>
    <t>Рудий Ігор</t>
  </si>
  <si>
    <t>м. Одеса</t>
  </si>
  <si>
    <t>Єршова Анастасія</t>
  </si>
  <si>
    <t>Жолобенко Ігор</t>
  </si>
  <si>
    <t>Зайцев Василь</t>
  </si>
  <si>
    <t>Хеміграфіс 06</t>
  </si>
  <si>
    <t>Голіков Юрій</t>
  </si>
  <si>
    <t>КСК "Шостка"</t>
  </si>
  <si>
    <t>Інтоп - 04</t>
  </si>
  <si>
    <t>самостійно</t>
  </si>
  <si>
    <t>Лошак Едуард</t>
  </si>
  <si>
    <t>Райтспорт Айленбург м. Тірасполь</t>
  </si>
  <si>
    <t>Пархоменко Анна</t>
  </si>
  <si>
    <t>Мартинова Ксенія</t>
  </si>
  <si>
    <t>Пилипенко Михайло</t>
  </si>
  <si>
    <t>м. Київ</t>
  </si>
  <si>
    <t>Порвіна Ірина</t>
  </si>
  <si>
    <t>Тарасюк Анна</t>
  </si>
  <si>
    <t>Прокопюк Ігор</t>
  </si>
  <si>
    <t>Радіонов Максим</t>
  </si>
  <si>
    <t>Левицький Анатолій</t>
  </si>
  <si>
    <t>Рак Лілія</t>
  </si>
  <si>
    <t>Рудий Констянтин</t>
  </si>
  <si>
    <t>Савченко Сергій</t>
  </si>
  <si>
    <t>Самолюк Валерія</t>
  </si>
  <si>
    <t>Київська область</t>
  </si>
  <si>
    <t>Бабенко Віктор</t>
  </si>
  <si>
    <t>Усенко Олег</t>
  </si>
  <si>
    <t>Магера Василь</t>
  </si>
  <si>
    <t>КСК Посейдон</t>
  </si>
  <si>
    <t>Черних Сергій</t>
  </si>
  <si>
    <t>Копилов Володимир Пономарьов Андрій</t>
  </si>
  <si>
    <t xml:space="preserve">Шевчук Максим </t>
  </si>
  <si>
    <t>Колізей - 05</t>
  </si>
  <si>
    <t>Шелім Микола</t>
  </si>
  <si>
    <t xml:space="preserve">м. Миколаїв </t>
  </si>
  <si>
    <t>Гафілін Артур</t>
  </si>
  <si>
    <t>мс</t>
  </si>
  <si>
    <t xml:space="preserve">Копилов Володимир  </t>
  </si>
  <si>
    <t xml:space="preserve">Золін  Констянтин </t>
  </si>
  <si>
    <t>ІІ</t>
  </si>
  <si>
    <t xml:space="preserve">Якименко Євгеній </t>
  </si>
  <si>
    <t xml:space="preserve">Філонова Катерина </t>
  </si>
  <si>
    <t xml:space="preserve">Пилипенко Михайло </t>
  </si>
  <si>
    <t>Аккерман Юрій</t>
  </si>
  <si>
    <t>Ярошенко Костянтин</t>
  </si>
  <si>
    <t xml:space="preserve">Ярошенко Наталія </t>
  </si>
  <si>
    <t xml:space="preserve">Кирилюк Іван </t>
  </si>
  <si>
    <t>Голіаф 08</t>
  </si>
  <si>
    <t>Робен Грегорі</t>
  </si>
  <si>
    <t>Лакі Стар - 05</t>
  </si>
  <si>
    <t>КСК Ягуар Донецк</t>
  </si>
  <si>
    <t xml:space="preserve">Денисова Олександра  </t>
  </si>
  <si>
    <t>Хмельницький,  КСК "Парадіз"</t>
  </si>
  <si>
    <t>Аура -05</t>
  </si>
  <si>
    <t xml:space="preserve">Луспікаєва  Наталія </t>
  </si>
  <si>
    <t>Белікова Марія</t>
  </si>
  <si>
    <t>КСК "Торнадо "  м. Бучач</t>
  </si>
  <si>
    <t>м. Ровно</t>
  </si>
  <si>
    <t xml:space="preserve"> кск Royal Horse Club</t>
  </si>
  <si>
    <t>Юрченко Дарья</t>
  </si>
  <si>
    <t>Гайдай Олег</t>
  </si>
  <si>
    <t xml:space="preserve">Перелигін Олег </t>
  </si>
  <si>
    <t xml:space="preserve">Кирилюк Михайло </t>
  </si>
  <si>
    <t>Савін Бетта</t>
  </si>
  <si>
    <t>ІІІ</t>
  </si>
  <si>
    <t xml:space="preserve">Шелім Микола </t>
  </si>
  <si>
    <t>Усенко  Назар</t>
  </si>
  <si>
    <t xml:space="preserve">Гладкий В </t>
  </si>
  <si>
    <t>Ай Ай Сі Хорс</t>
  </si>
  <si>
    <t xml:space="preserve">Ведмідь Роман </t>
  </si>
  <si>
    <t>Черняк Констянтин</t>
  </si>
  <si>
    <t>Родіонов Максим</t>
  </si>
  <si>
    <t>м. Луганськ  Агро Фірма  "Зоря"</t>
  </si>
  <si>
    <t xml:space="preserve">Барашкін Євген </t>
  </si>
  <si>
    <t>МСМС</t>
  </si>
  <si>
    <t>Погановський В</t>
  </si>
  <si>
    <t xml:space="preserve">Мехович  Єкатерина </t>
  </si>
  <si>
    <t xml:space="preserve">Мехович  Єлизавета </t>
  </si>
  <si>
    <t>Дмітрієв Ігор</t>
  </si>
  <si>
    <t>Золомайкін Максим</t>
  </si>
  <si>
    <t>Бризолін  03</t>
  </si>
  <si>
    <t xml:space="preserve">Рудий Констянтин </t>
  </si>
  <si>
    <t>Казакстан, Клуб "Grand Horses"</t>
  </si>
  <si>
    <t>Imperial Horse Club</t>
  </si>
  <si>
    <t>Айкон-08</t>
  </si>
  <si>
    <t>Барбі-06</t>
  </si>
  <si>
    <t>Батік-05</t>
  </si>
  <si>
    <t>Оренбург-08</t>
  </si>
  <si>
    <t>Кирилюк Михайло</t>
  </si>
  <si>
    <t>Буленція PKZ-01</t>
  </si>
  <si>
    <t>Горізонт PKZ- 07</t>
  </si>
  <si>
    <t>Ягода Оксана</t>
  </si>
  <si>
    <t>Фокер-08</t>
  </si>
  <si>
    <t>м.Запоріжжя</t>
  </si>
  <si>
    <t>Остерікс-08</t>
  </si>
  <si>
    <t>м.Луганськ КСК "Колос"</t>
  </si>
  <si>
    <t>Лагерман-03</t>
  </si>
  <si>
    <t>Іванченко Ела</t>
  </si>
  <si>
    <t>Ашот-04</t>
  </si>
  <si>
    <t>Палагута Володимир</t>
  </si>
  <si>
    <t>Емілія-07</t>
  </si>
  <si>
    <t>Бікеша-04</t>
  </si>
  <si>
    <t>Баскак-07</t>
  </si>
  <si>
    <t>Галій Сергій</t>
  </si>
  <si>
    <t>м. Житомир КСК "Аллюр"</t>
  </si>
  <si>
    <t>Кардинал-04</t>
  </si>
  <si>
    <t>Валента-02</t>
  </si>
  <si>
    <t>Віконт-07</t>
  </si>
  <si>
    <t xml:space="preserve">Вектор-07 </t>
  </si>
  <si>
    <t>Болівія-05</t>
  </si>
  <si>
    <t>Купер-07</t>
  </si>
  <si>
    <t>Дарлінг ІІ - 99</t>
  </si>
  <si>
    <t>Лесів Дар'я</t>
  </si>
  <si>
    <t>Тайна-03</t>
  </si>
  <si>
    <t>Дементьєв Ростіслав</t>
  </si>
  <si>
    <t>І</t>
  </si>
  <si>
    <t>Фідель Кастро-07</t>
  </si>
  <si>
    <t>Стенпковський Андрій</t>
  </si>
  <si>
    <t>КСК "Ескадрон",м.Одеса</t>
  </si>
  <si>
    <t>Бі-Самбонелс-06</t>
  </si>
  <si>
    <t>Смалюх Степан</t>
  </si>
  <si>
    <t>Гауді PKZ-06</t>
  </si>
  <si>
    <t>Труханова Аліса</t>
  </si>
  <si>
    <t>Нахтуб-00</t>
  </si>
  <si>
    <t xml:space="preserve">Косик Денис </t>
  </si>
  <si>
    <t>Граф Ефе-08</t>
  </si>
  <si>
    <t>Бучнєва Ірина</t>
  </si>
  <si>
    <t>КСК Патріот,  м.Рівне</t>
  </si>
  <si>
    <t>Атлантік-08</t>
  </si>
  <si>
    <t>Ланкас-08</t>
  </si>
  <si>
    <t>Капітан-04</t>
  </si>
  <si>
    <t>Червона Рута-08</t>
  </si>
  <si>
    <t>Індюшкін Євгеній</t>
  </si>
  <si>
    <t>Ліон-07</t>
  </si>
  <si>
    <t>Ромашка-07</t>
  </si>
  <si>
    <t>Кіпень Дмитро</t>
  </si>
  <si>
    <t>Грета-07</t>
  </si>
  <si>
    <t>Іділія-08</t>
  </si>
  <si>
    <t>СДЮШСК "Динамо"</t>
  </si>
  <si>
    <t>Капучіно-08</t>
  </si>
  <si>
    <t>Санта Сільвія-01</t>
  </si>
  <si>
    <t>Коломоєць Віктор</t>
  </si>
  <si>
    <t xml:space="preserve">Вальпургія-04  </t>
  </si>
  <si>
    <t>Петриківський к/з - Черкаси ШВСМ "Д"</t>
  </si>
  <si>
    <t>Жашківський кінний завод м.Жашків, Черкаси ШВСМ</t>
  </si>
  <si>
    <t>кон-ня Левіцького, Черкаси ШВСМ "Д"</t>
  </si>
  <si>
    <t>Левицький Анатолій, Пономарьов Андрій</t>
  </si>
  <si>
    <t>Юрців Олена</t>
  </si>
  <si>
    <t xml:space="preserve"> "Royal Horse Club"</t>
  </si>
  <si>
    <t>Артек-05</t>
  </si>
  <si>
    <t>Аргамак-05</t>
  </si>
  <si>
    <t>Джеремі Вінсер-08</t>
  </si>
  <si>
    <t>Лисенко Катерина</t>
  </si>
  <si>
    <t>Хазбулат-02</t>
  </si>
  <si>
    <t>Бабочка-03</t>
  </si>
  <si>
    <t>Лакі Леді-07</t>
  </si>
  <si>
    <t>Зам-04</t>
  </si>
  <si>
    <t>Дервіш-06</t>
  </si>
  <si>
    <t>Ільхан-04</t>
  </si>
  <si>
    <t>Лас Вегас - 08</t>
  </si>
  <si>
    <t>Обзор-05</t>
  </si>
  <si>
    <t>Royal Hors Club</t>
  </si>
  <si>
    <t>Гілберт-07</t>
  </si>
  <si>
    <t>Фирма "Стерх"</t>
  </si>
  <si>
    <t>Максімус-08</t>
  </si>
  <si>
    <t>Бакарра-07</t>
  </si>
  <si>
    <t xml:space="preserve">Лавринец Валентин </t>
  </si>
  <si>
    <t>Хабаз-06</t>
  </si>
  <si>
    <t>Корсар-03</t>
  </si>
  <si>
    <t>Шевцов Володимир</t>
  </si>
  <si>
    <t>Аккорд-07</t>
  </si>
  <si>
    <t>Олівендер-08</t>
  </si>
  <si>
    <t>Гіша-06</t>
  </si>
  <si>
    <t>Відкриті Всеукраїнські змагання з кінного спорту по подоланню перешкод</t>
  </si>
  <si>
    <t xml:space="preserve">КСК "Parade Allure" м.Жашків, вул.Артема, 6 </t>
  </si>
  <si>
    <t>ІН</t>
  </si>
  <si>
    <t>Прізвище, ім'я вершника</t>
  </si>
  <si>
    <t>Рік народж.</t>
  </si>
  <si>
    <t>1 етап</t>
  </si>
  <si>
    <t xml:space="preserve">Василишин Роман </t>
  </si>
  <si>
    <t>Водопад-08</t>
  </si>
  <si>
    <t>кон-ня Левіцького</t>
  </si>
  <si>
    <t xml:space="preserve">Арсенал-06 </t>
  </si>
  <si>
    <t>Арбат-04</t>
  </si>
  <si>
    <t xml:space="preserve">Браслет-03 </t>
  </si>
  <si>
    <t>Касаландро PKZ-08</t>
  </si>
  <si>
    <t>Ко-Ко PKZ-08</t>
  </si>
  <si>
    <t>Ілан PKZ-08</t>
  </si>
  <si>
    <t>Копилов Володимир, Пономарьов Андрій</t>
  </si>
  <si>
    <t>Фройлен Сміле-06</t>
  </si>
  <si>
    <t>Лінкольн-07</t>
  </si>
  <si>
    <t>Плазма-06</t>
  </si>
  <si>
    <t>Люблін-05</t>
  </si>
  <si>
    <t>Кодекс-07</t>
  </si>
  <si>
    <t xml:space="preserve">Кравченко Світлана </t>
  </si>
  <si>
    <t>Раунд-01</t>
  </si>
  <si>
    <t>Кабур-97</t>
  </si>
  <si>
    <t>Проксімус Центавр-08</t>
  </si>
  <si>
    <t>Купідон-04</t>
  </si>
  <si>
    <t>Аліса Z-06</t>
  </si>
  <si>
    <t>Тарквіні-07</t>
  </si>
  <si>
    <t xml:space="preserve">Ковтун Софія </t>
  </si>
  <si>
    <t>Ярошенко Наталія, Скабард Анна</t>
  </si>
  <si>
    <t xml:space="preserve">Кантіро Б-07 </t>
  </si>
  <si>
    <t>Вентура PKZ-07</t>
  </si>
  <si>
    <t>Шантеклер-07</t>
  </si>
  <si>
    <t>Тархун-07</t>
  </si>
  <si>
    <t>Оскар-07</t>
  </si>
  <si>
    <t>Лаклін-07</t>
  </si>
  <si>
    <t>Плюшевий-07</t>
  </si>
  <si>
    <t>Биков Віктор</t>
  </si>
  <si>
    <t>Перфект Дрім-05</t>
  </si>
  <si>
    <t xml:space="preserve">Мюрід-03 </t>
  </si>
  <si>
    <t>Маестро-04</t>
  </si>
  <si>
    <t>Адаша-04</t>
  </si>
  <si>
    <t>Бомбей-01</t>
  </si>
  <si>
    <t>Петало де Сан Джовані-02</t>
  </si>
  <si>
    <t>Леді М-06</t>
  </si>
  <si>
    <t>Казанова-04</t>
  </si>
  <si>
    <t>Водан - 03</t>
  </si>
  <si>
    <t xml:space="preserve">Лотта-06 </t>
  </si>
  <si>
    <t>Ізбератель-00</t>
  </si>
  <si>
    <t>Еней-05</t>
  </si>
  <si>
    <t xml:space="preserve">Батискаф-03 </t>
  </si>
  <si>
    <t>Армані-06</t>
  </si>
  <si>
    <t>Карамо-03</t>
  </si>
  <si>
    <t>Зайняте місце</t>
  </si>
  <si>
    <t xml:space="preserve">Головний суддя:   </t>
  </si>
  <si>
    <t>Головний секретар:</t>
  </si>
  <si>
    <t>Шкуринська Т. А.</t>
  </si>
  <si>
    <t xml:space="preserve">Черних Сергій </t>
  </si>
  <si>
    <t>м.Київ "Динамо"</t>
  </si>
  <si>
    <t>знятий</t>
  </si>
  <si>
    <t>Прокопюк І.</t>
  </si>
  <si>
    <r>
      <t xml:space="preserve">Востріков Микола </t>
    </r>
    <r>
      <rPr>
        <b/>
        <sz val="22"/>
        <color indexed="8"/>
        <rFont val="Bookman Old Style"/>
        <family val="1"/>
        <charset val="204"/>
      </rPr>
      <t>А</t>
    </r>
  </si>
  <si>
    <t>Травіанто-03</t>
  </si>
  <si>
    <t>Хорунжий -04</t>
  </si>
  <si>
    <t>КСК "Ескадрон" м.Одеса</t>
  </si>
  <si>
    <t xml:space="preserve">Ульянченко  Олексій </t>
  </si>
  <si>
    <t xml:space="preserve">Ланцелот - 07 </t>
  </si>
  <si>
    <t>Кінний клуб "ТаксіЕліт", Київськ.</t>
  </si>
  <si>
    <t>Бучков Ельдар</t>
  </si>
  <si>
    <t>Д</t>
  </si>
  <si>
    <t>КСК "Ескадрон", м.Одеса</t>
  </si>
  <si>
    <t xml:space="preserve">Трохімчук Юрій </t>
  </si>
  <si>
    <t>Скабард А.В.</t>
  </si>
  <si>
    <t>Ларі Карлтон PKZ-07</t>
  </si>
  <si>
    <t>Казахстан, Клуб "Grand Horses"</t>
  </si>
  <si>
    <t>Копилов Володимир,  Пономарьов Андрій</t>
  </si>
  <si>
    <t xml:space="preserve">Ікарус PKZ-08 </t>
  </si>
  <si>
    <t>Кадет PKZ-04</t>
  </si>
  <si>
    <t>ВеренаII  PK-07</t>
  </si>
  <si>
    <t xml:space="preserve">Луі Вітон-05 </t>
  </si>
  <si>
    <t>Мускат -05</t>
  </si>
  <si>
    <t xml:space="preserve">Стакатус-03 </t>
  </si>
  <si>
    <t>Якушева Ярослава</t>
  </si>
  <si>
    <t>КСК Фараон</t>
  </si>
  <si>
    <t xml:space="preserve">Яковлева Дарья </t>
  </si>
  <si>
    <t>Малиш-02</t>
  </si>
  <si>
    <t>Брайтон-02</t>
  </si>
  <si>
    <t>23,03,2013</t>
  </si>
  <si>
    <t>24,03,2013</t>
  </si>
  <si>
    <t>Всього  за 1 етап</t>
  </si>
  <si>
    <t xml:space="preserve">всього   за  1  етап </t>
  </si>
  <si>
    <t>всього  за 1 етап</t>
  </si>
  <si>
    <t>22,03,2013</t>
  </si>
  <si>
    <t>всього   за  1  етап</t>
  </si>
  <si>
    <t xml:space="preserve"> 1 етап</t>
  </si>
  <si>
    <t>всього за 1 еап</t>
  </si>
  <si>
    <t>Кейптаун -05</t>
  </si>
  <si>
    <t>Купідон -04</t>
  </si>
  <si>
    <t xml:space="preserve">Жашківський кінний завод м.Жашків, </t>
  </si>
  <si>
    <t xml:space="preserve">Грищенко Анрій  </t>
  </si>
  <si>
    <t>Барбетта - 07</t>
  </si>
  <si>
    <t>Тихонова Олена</t>
  </si>
  <si>
    <t xml:space="preserve">Сумцов Анатолій </t>
  </si>
  <si>
    <t>Кліо-04</t>
  </si>
  <si>
    <t>Поліщук Артем</t>
  </si>
  <si>
    <t>Артек 05</t>
  </si>
  <si>
    <t>Ярошенко Євгенія</t>
  </si>
  <si>
    <t>Юрченко Дар"я</t>
  </si>
  <si>
    <t>Аліса Зет-06</t>
  </si>
  <si>
    <t>м. Запоріжжя</t>
  </si>
  <si>
    <t>Арсенал -06</t>
  </si>
  <si>
    <t>Мабат -06</t>
  </si>
  <si>
    <t xml:space="preserve">Токтаренко Анатолій </t>
  </si>
  <si>
    <t>Джеремі Вінсер -08</t>
  </si>
  <si>
    <t>Ванесса -03</t>
  </si>
  <si>
    <t>Сільвер Чіта</t>
  </si>
  <si>
    <t>Тарквіні -07</t>
  </si>
  <si>
    <t>Мір -04</t>
  </si>
  <si>
    <t xml:space="preserve">Лошак  Едуард  </t>
  </si>
  <si>
    <t>2 етап</t>
  </si>
  <si>
    <t>Всього  за 2 етап</t>
  </si>
  <si>
    <t>Глюкоза  -07</t>
  </si>
  <si>
    <t>Луцкевич Ігор</t>
  </si>
  <si>
    <t>м. Миргород</t>
  </si>
  <si>
    <t>Луіза-07</t>
  </si>
  <si>
    <t>Айвазовский-07</t>
  </si>
  <si>
    <t>Стакатус -PKZ</t>
  </si>
  <si>
    <t>Ємельянов Ігор</t>
  </si>
  <si>
    <t>Спартакус -PKZ</t>
  </si>
  <si>
    <t xml:space="preserve">Інорен де Лаузела-07 </t>
  </si>
  <si>
    <t>Якименко Євгеній</t>
  </si>
  <si>
    <t>Бонд-07</t>
  </si>
  <si>
    <t>КСК "Ескадрон"м. Одеса</t>
  </si>
  <si>
    <t>Лейпциг -PKZ</t>
  </si>
  <si>
    <t xml:space="preserve">м.Дніпропетровськ, кон-ня Галанова </t>
  </si>
  <si>
    <t>Клаудіа-07</t>
  </si>
  <si>
    <t>м.Харків</t>
  </si>
  <si>
    <t>мсмк</t>
  </si>
  <si>
    <t>Затоп-07</t>
  </si>
  <si>
    <t>всього за 2 еап</t>
  </si>
  <si>
    <t>Кольт-04</t>
  </si>
  <si>
    <t>Аве Марія -03</t>
  </si>
  <si>
    <t>Лінкор -08</t>
  </si>
  <si>
    <t>Зідан -08</t>
  </si>
  <si>
    <t>КСК "Болівар"</t>
  </si>
  <si>
    <t>Аляска - 05</t>
  </si>
  <si>
    <t xml:space="preserve">Рудий Андрій </t>
  </si>
  <si>
    <t>Баллібо-05</t>
  </si>
  <si>
    <t>Панченко Юрій</t>
  </si>
  <si>
    <t>КСК "Бреч"</t>
  </si>
  <si>
    <t>Каріота - 06</t>
  </si>
  <si>
    <t>Смірнова Валентина</t>
  </si>
  <si>
    <t>Батий  - 05</t>
  </si>
  <si>
    <t>Довгополов В</t>
  </si>
  <si>
    <t>Лексус  - 05</t>
  </si>
  <si>
    <t xml:space="preserve">Кіпень Дмитро </t>
  </si>
  <si>
    <t>Аміна -05</t>
  </si>
  <si>
    <t>м.ЖитомирКСК "Аллюр"</t>
  </si>
  <si>
    <t>"Дергачев Femely Club"</t>
  </si>
  <si>
    <t>Красний Принц - 08</t>
  </si>
  <si>
    <t xml:space="preserve">Смірнова Валентина </t>
  </si>
  <si>
    <t>Ланцетат -05</t>
  </si>
  <si>
    <t>"дергачевFamely Club"</t>
  </si>
  <si>
    <t>Драйв Круіз-00</t>
  </si>
  <si>
    <t>Остріков Олег</t>
  </si>
  <si>
    <t>Біг Фаєр-04</t>
  </si>
  <si>
    <t>Антонов -Агро</t>
  </si>
  <si>
    <t>Літл Гьорл-04</t>
  </si>
  <si>
    <t>Гіша 06</t>
  </si>
  <si>
    <t>Томагавк-05</t>
  </si>
  <si>
    <t>Шефлера -06</t>
  </si>
  <si>
    <t>Аляска-05</t>
  </si>
  <si>
    <t>Томагавк  - 05</t>
  </si>
  <si>
    <t>Олімп -08</t>
  </si>
  <si>
    <t>12,04,2013</t>
  </si>
  <si>
    <t>13,04,2014</t>
  </si>
  <si>
    <t>14,04,2015</t>
  </si>
  <si>
    <t xml:space="preserve"> 2 етап</t>
  </si>
  <si>
    <t>13,04,2013</t>
  </si>
  <si>
    <t>Кривкіна Оксана</t>
  </si>
  <si>
    <t>Карат - 06</t>
  </si>
  <si>
    <t>КДЮСШ</t>
  </si>
  <si>
    <t>Яковлєва  Даря</t>
  </si>
  <si>
    <t>Шарман Батерфляй -02</t>
  </si>
  <si>
    <t xml:space="preserve">Петров Микола </t>
  </si>
  <si>
    <t>Етоша -05</t>
  </si>
  <si>
    <t>Довгополов Александр</t>
  </si>
  <si>
    <t>Авангард, Київ</t>
  </si>
  <si>
    <t>Рекорд - 07</t>
  </si>
  <si>
    <t>Шевцова Інга</t>
  </si>
  <si>
    <t>Бі-Самбонелс-07</t>
  </si>
  <si>
    <t>Ландар Влад</t>
  </si>
  <si>
    <t>Фаза-98</t>
  </si>
  <si>
    <t>Riding School</t>
  </si>
  <si>
    <t>Київська обл</t>
  </si>
  <si>
    <t xml:space="preserve">Примаченко Анатолій </t>
  </si>
  <si>
    <t>всього   за  2  етап</t>
  </si>
  <si>
    <t>Петало де Сан Джовані -02</t>
  </si>
  <si>
    <t>Назарова Єлизавета</t>
  </si>
  <si>
    <t>Цай Єлизавета</t>
  </si>
  <si>
    <t>Тільбюрі-97</t>
  </si>
  <si>
    <t>Бравий  Вальс-03</t>
  </si>
  <si>
    <t>Стакатус-03</t>
  </si>
  <si>
    <t>Образец-04</t>
  </si>
  <si>
    <t>Дервіш-07</t>
  </si>
  <si>
    <t>Авангард-06</t>
  </si>
  <si>
    <t>Едельвейс-04</t>
  </si>
  <si>
    <t>Лурістан-04</t>
  </si>
  <si>
    <t>Віртуоз-03</t>
  </si>
  <si>
    <t xml:space="preserve">м.Люботин </t>
  </si>
  <si>
    <t xml:space="preserve">Янковська Анна </t>
  </si>
  <si>
    <t>Рекорд-07</t>
  </si>
  <si>
    <t>"Антонов -Агро"</t>
  </si>
  <si>
    <t>Молодожон Тетяна</t>
  </si>
  <si>
    <t>Калхан-05</t>
  </si>
  <si>
    <t>Довгополов Олександр</t>
  </si>
  <si>
    <t>Дергачев Фемелі Клаб</t>
  </si>
  <si>
    <t xml:space="preserve">Губанкова Анна </t>
  </si>
  <si>
    <t>Дон Карлеоне-03</t>
  </si>
  <si>
    <t>Червонюк Михайло</t>
  </si>
  <si>
    <t>Золін Констянтин</t>
  </si>
  <si>
    <t>Зола-08</t>
  </si>
  <si>
    <t>Копилов Володимир</t>
  </si>
  <si>
    <t>Петриковський к/з</t>
  </si>
  <si>
    <t>Закревська Анна</t>
  </si>
  <si>
    <t>Ковальська  Олена</t>
  </si>
  <si>
    <t>Мангуста 03</t>
  </si>
  <si>
    <t>Усенко Наталія</t>
  </si>
  <si>
    <t>Вівєн-13</t>
  </si>
  <si>
    <t xml:space="preserve">Потіліціна Ксенія </t>
  </si>
  <si>
    <t>Альфарес-05</t>
  </si>
  <si>
    <t>Шкіпер -02</t>
  </si>
  <si>
    <t>Понтій Пілат</t>
  </si>
  <si>
    <t>Петров Микола</t>
  </si>
  <si>
    <t>Етоша-05</t>
  </si>
  <si>
    <t>м. Київ "Авангард"</t>
  </si>
  <si>
    <t>Пшенична Анна</t>
  </si>
  <si>
    <t>Геній-01</t>
  </si>
  <si>
    <t>Луцкевич  Вадим</t>
  </si>
  <si>
    <t>Глюкоза-07</t>
  </si>
  <si>
    <t>м.Миргород</t>
  </si>
  <si>
    <t>14.04,2013</t>
  </si>
  <si>
    <t>Рейтинг</t>
  </si>
  <si>
    <t xml:space="preserve">  Відкритий клас</t>
  </si>
  <si>
    <t>12,04,13</t>
  </si>
  <si>
    <t>13,04,14</t>
  </si>
  <si>
    <t>15,04,15</t>
  </si>
  <si>
    <t xml:space="preserve">  Коні 5 років</t>
  </si>
  <si>
    <t>Рейтинги</t>
  </si>
  <si>
    <t xml:space="preserve">  Коні 6 років</t>
  </si>
  <si>
    <t xml:space="preserve">  Юнаки</t>
  </si>
  <si>
    <t>рейтинги</t>
  </si>
  <si>
    <t xml:space="preserve">  Коні 7 років</t>
  </si>
  <si>
    <t>3 етап</t>
  </si>
  <si>
    <t>всього за 3 еап</t>
  </si>
  <si>
    <t>Всього за 3 етапи</t>
  </si>
  <si>
    <t xml:space="preserve">Кузик Юрій </t>
  </si>
  <si>
    <t>Бедат-94</t>
  </si>
  <si>
    <t xml:space="preserve">Західно-Український кінний  двір </t>
  </si>
  <si>
    <t>Дзидзан Богдан</t>
  </si>
  <si>
    <t xml:space="preserve">Медяник  Кароліна </t>
  </si>
  <si>
    <t>Контенсіна-02</t>
  </si>
  <si>
    <t>Кон-ня Бутенко О"</t>
  </si>
  <si>
    <t>Іванова Ю</t>
  </si>
  <si>
    <t xml:space="preserve">Сокол Софія </t>
  </si>
  <si>
    <t xml:space="preserve">Юкрейн Фореве </t>
  </si>
  <si>
    <t xml:space="preserve">Якимчук  Влада </t>
  </si>
  <si>
    <t>Феб-03</t>
  </si>
  <si>
    <t xml:space="preserve">Квятковська Лоліта </t>
  </si>
  <si>
    <t>Зебаш -04</t>
  </si>
  <si>
    <t>Royal  Horse Club</t>
  </si>
  <si>
    <t>Герц Крістіна</t>
  </si>
  <si>
    <t>Арахіс -98</t>
  </si>
  <si>
    <t>Грядовкін Єгор</t>
  </si>
  <si>
    <t>Шторм-01</t>
  </si>
  <si>
    <t>Галушко О</t>
  </si>
  <si>
    <t>КСК "Магнат"</t>
  </si>
  <si>
    <t xml:space="preserve">Соловйова Олена </t>
  </si>
  <si>
    <t>Казіно -06</t>
  </si>
  <si>
    <t>Пархоменко А.</t>
  </si>
  <si>
    <t>Юрцев  О.</t>
  </si>
  <si>
    <t>Павлюченко  М.</t>
  </si>
  <si>
    <t>КСК "Фаворит"</t>
  </si>
  <si>
    <t>Чорний Ігор</t>
  </si>
  <si>
    <t>Консул 06</t>
  </si>
  <si>
    <t xml:space="preserve">Чорна Яна </t>
  </si>
  <si>
    <t>К-ня Нестерчука.  Мала Вільшанка</t>
  </si>
  <si>
    <t>Кураж -06</t>
  </si>
  <si>
    <t>Вар Принц 05</t>
  </si>
  <si>
    <t>Осман 05</t>
  </si>
  <si>
    <t>Кассандро 03</t>
  </si>
  <si>
    <t xml:space="preserve">Гапонова  Галина </t>
  </si>
  <si>
    <t>Леопольд 01</t>
  </si>
  <si>
    <t>Уманьавтодор</t>
  </si>
  <si>
    <t>Амстердам 05</t>
  </si>
  <si>
    <t xml:space="preserve">Настенко  Наталія </t>
  </si>
  <si>
    <t xml:space="preserve">Сенін Андрій </t>
  </si>
  <si>
    <t>Ель Банді  ІІ-05</t>
  </si>
  <si>
    <t>Віницький В</t>
  </si>
  <si>
    <t>Альтер  Его -06</t>
  </si>
  <si>
    <t>Бризг-06</t>
  </si>
  <si>
    <t>Камелот -04</t>
  </si>
  <si>
    <t>Бондарев К</t>
  </si>
  <si>
    <t xml:space="preserve">Розсоха Володимир </t>
  </si>
  <si>
    <t>Сільвер Рейн-03</t>
  </si>
  <si>
    <t>м. Полтава КСК "Імпульс"</t>
  </si>
  <si>
    <t>Че Гевара -08</t>
  </si>
  <si>
    <t>Віта-08</t>
  </si>
  <si>
    <t>ГалійСергій</t>
  </si>
  <si>
    <t xml:space="preserve">Галій Сергій </t>
  </si>
  <si>
    <t>Стакато Пан-08</t>
  </si>
  <si>
    <t>Бондаренко В</t>
  </si>
  <si>
    <t>м. Житомир КСК Аллюр"</t>
  </si>
  <si>
    <t>Всього  за 3 етап</t>
  </si>
  <si>
    <t>Слободанюк Едуард</t>
  </si>
  <si>
    <t>Левіцький А</t>
  </si>
  <si>
    <t>Кон-ня Левіцького</t>
  </si>
  <si>
    <t>Сенін Андрій</t>
  </si>
  <si>
    <t>Кадмус -07</t>
  </si>
  <si>
    <t>Вініцкий В</t>
  </si>
  <si>
    <t>Сан Клер-07</t>
  </si>
  <si>
    <t>Кембрідж -07</t>
  </si>
  <si>
    <t>Ленокс Пан-07</t>
  </si>
  <si>
    <t>Вівєн-07</t>
  </si>
  <si>
    <t>КСК "Бреч</t>
  </si>
  <si>
    <t>кск "Болівар"</t>
  </si>
  <si>
    <t xml:space="preserve">Синявська  Наталія </t>
  </si>
  <si>
    <t>Веніс -05</t>
  </si>
  <si>
    <t>Рудик Ігор</t>
  </si>
  <si>
    <t>Філонова  Катерина</t>
  </si>
  <si>
    <t>Кумір -07</t>
  </si>
  <si>
    <t>Кузик Ольга</t>
  </si>
  <si>
    <t>Сахадор -98</t>
  </si>
  <si>
    <t>Дзидзан Б</t>
  </si>
  <si>
    <t>Західно-Європейський кінний двір</t>
  </si>
  <si>
    <t>Леді -В 07</t>
  </si>
  <si>
    <t>Климець Катерина</t>
  </si>
  <si>
    <t>Вектор-07</t>
  </si>
  <si>
    <t>Плекан Петро</t>
  </si>
  <si>
    <t>мкмс</t>
  </si>
  <si>
    <t>Рекрут-06</t>
  </si>
  <si>
    <t>Жогов С. Плекан  О</t>
  </si>
  <si>
    <t>ДЮСШ "Буревісник"</t>
  </si>
  <si>
    <t>Розсоха Володимир</t>
  </si>
  <si>
    <t>кмс</t>
  </si>
  <si>
    <t>Мельбурн-06</t>
  </si>
  <si>
    <t>м. Полтава КСК  Імпульс"</t>
  </si>
  <si>
    <t xml:space="preserve">Шейніч Тетяна </t>
  </si>
  <si>
    <t>Фантастік Лайт -02</t>
  </si>
  <si>
    <t>Санін  Андрій</t>
  </si>
  <si>
    <t>Рак Богдан</t>
  </si>
  <si>
    <t>Понтій Пілат03</t>
  </si>
  <si>
    <t>Регламент -06</t>
  </si>
  <si>
    <t>Медяник Кароліна</t>
  </si>
  <si>
    <t>Контенсіна -02</t>
  </si>
  <si>
    <t>Кон-ня Бутенко</t>
  </si>
  <si>
    <t>Чучков Антон</t>
  </si>
  <si>
    <t>Карнавал PKZ</t>
  </si>
  <si>
    <t>м. Дніпропетровськ</t>
  </si>
  <si>
    <t>Ванкувер -03</t>
  </si>
  <si>
    <t>Рудий Андрій</t>
  </si>
  <si>
    <t>Дайтона Плежер 05</t>
  </si>
  <si>
    <t>Кріштіан Штампель</t>
  </si>
  <si>
    <t>Пономарьов Антон</t>
  </si>
  <si>
    <t>Капенгаген -06</t>
  </si>
  <si>
    <t>м. Житомир  КСК Аллюр"</t>
  </si>
  <si>
    <t>Флайн Гел 04</t>
  </si>
  <si>
    <t xml:space="preserve">Бондаренко Василиса </t>
  </si>
  <si>
    <t>Сюзон де Каскатель  -02</t>
  </si>
  <si>
    <t>Лаклін -07</t>
  </si>
  <si>
    <t>Сан Клер -07</t>
  </si>
  <si>
    <t>Сокол Софія</t>
  </si>
  <si>
    <t>Юкрейн Фореве-98</t>
  </si>
  <si>
    <t>Кон "Бутенка"</t>
  </si>
  <si>
    <t>Палій Сергій</t>
  </si>
  <si>
    <t>м.Житомир КСК Аллюр"</t>
  </si>
  <si>
    <t xml:space="preserve">Коваль Олександр </t>
  </si>
  <si>
    <t>Чайхара-08</t>
  </si>
  <si>
    <t>Корвет-07</t>
  </si>
  <si>
    <t>Улещенко Данііл</t>
  </si>
  <si>
    <t>РЕЙТИНГИ</t>
  </si>
  <si>
    <t>Кретова Олена</t>
  </si>
  <si>
    <t>Примаченко Анатолій</t>
  </si>
  <si>
    <t>Амстердам -05</t>
  </si>
  <si>
    <t>Консул06</t>
  </si>
  <si>
    <t>Казанова -04</t>
  </si>
  <si>
    <t>КСК "Княжичі"</t>
  </si>
  <si>
    <t>Топольницький Олег</t>
  </si>
  <si>
    <t>Мотигін  С</t>
  </si>
  <si>
    <t>Чехія</t>
  </si>
  <si>
    <t xml:space="preserve"> Діти                </t>
  </si>
  <si>
    <t>всього   за  3  етап</t>
  </si>
  <si>
    <t xml:space="preserve"> 3 етап</t>
  </si>
  <si>
    <t>Шкіпер</t>
  </si>
  <si>
    <t>Гран При</t>
  </si>
  <si>
    <t xml:space="preserve"> 100см -120Діти</t>
  </si>
  <si>
    <t>Лапигін А.</t>
  </si>
  <si>
    <t>Софія -04</t>
  </si>
  <si>
    <t>4 етап</t>
  </si>
  <si>
    <t>всього за 4 еап</t>
  </si>
  <si>
    <t>ВощакІн Володимир</t>
  </si>
  <si>
    <t>Капучіно-09</t>
  </si>
  <si>
    <t xml:space="preserve">Коновалов  Валерій </t>
  </si>
  <si>
    <t>м.Бахчисарай</t>
  </si>
  <si>
    <t>Лейпциг 05</t>
  </si>
  <si>
    <t>Котді Вуар-03</t>
  </si>
  <si>
    <t>Чатаго</t>
  </si>
  <si>
    <t xml:space="preserve">Страшок  Павло </t>
  </si>
  <si>
    <t>Кьортіс -04</t>
  </si>
  <si>
    <t>КСК "Люкс"</t>
  </si>
  <si>
    <t>Аніспектид-01</t>
  </si>
  <si>
    <t xml:space="preserve">Жилкіна Кіра </t>
  </si>
  <si>
    <t>Ребус-00</t>
  </si>
  <si>
    <t>м.Миколїв</t>
  </si>
  <si>
    <t>Капрі-07</t>
  </si>
  <si>
    <t>ВеренаII  PKZ-07</t>
  </si>
  <si>
    <t>Хартман PKZ-07</t>
  </si>
  <si>
    <t>Єщенко Юрій</t>
  </si>
  <si>
    <t>Шельф-07</t>
  </si>
  <si>
    <t>Токтаренко А</t>
  </si>
  <si>
    <t>05,07,2013</t>
  </si>
  <si>
    <t>06,07.2013</t>
  </si>
  <si>
    <t>Маєвська Ірина</t>
  </si>
  <si>
    <t>Бабіт-00</t>
  </si>
  <si>
    <t>Ясинський В</t>
  </si>
  <si>
    <t>КСК "Дербі" м.Житомир</t>
  </si>
  <si>
    <t>вього  за  4  етап</t>
  </si>
  <si>
    <t>всього  за 1  етап</t>
  </si>
  <si>
    <t>всього за  3  етап</t>
  </si>
  <si>
    <t xml:space="preserve">Кулага Даря </t>
  </si>
  <si>
    <t>Армагедон -PKZ-06</t>
  </si>
  <si>
    <t xml:space="preserve">Ржоткевич Єлизаветта </t>
  </si>
  <si>
    <t>Блек Бюті-04</t>
  </si>
  <si>
    <t>Горбик Марія</t>
  </si>
  <si>
    <t>Фрегат-04</t>
  </si>
  <si>
    <t>всього   за  4  етап</t>
  </si>
  <si>
    <t>Хаваджа Марям</t>
  </si>
  <si>
    <t>Пепсі-06</t>
  </si>
  <si>
    <t>Коновалов В</t>
  </si>
  <si>
    <t>м.Бахчисарай.</t>
  </si>
  <si>
    <t>КСК "Західна Зірка" м.Луцьк</t>
  </si>
  <si>
    <t>Афон-05</t>
  </si>
  <si>
    <t>Колонель-06</t>
  </si>
  <si>
    <t>Стакато Пам-08</t>
  </si>
  <si>
    <t>м.Бучач, КСК  "Торнадо"</t>
  </si>
  <si>
    <t>Акробат-</t>
  </si>
  <si>
    <t>Жилкіна Кіра</t>
  </si>
  <si>
    <t>Бекхем-05</t>
  </si>
  <si>
    <t>Собко Тамара</t>
  </si>
  <si>
    <t>Лумпаци-02</t>
  </si>
  <si>
    <t>Страшок Павло</t>
  </si>
  <si>
    <t>КСК "Люкс" м.Донецьк</t>
  </si>
  <si>
    <t>Артаго -01</t>
  </si>
  <si>
    <t>Завертана Ірина</t>
  </si>
  <si>
    <t>Прибой-99</t>
  </si>
  <si>
    <t>Лобунець Володимир</t>
  </si>
  <si>
    <t>Туристка-05</t>
  </si>
  <si>
    <t>Гапонова Галина</t>
  </si>
  <si>
    <t>Касівель-05</t>
  </si>
  <si>
    <t>Савостіна Т</t>
  </si>
  <si>
    <t>Кон-ня ім. савостіна</t>
  </si>
  <si>
    <t xml:space="preserve">4етап </t>
  </si>
  <si>
    <t>Кассіна-03</t>
  </si>
  <si>
    <t>Кептен Фаєр-01</t>
  </si>
  <si>
    <t>Коваленко Віталій</t>
  </si>
  <si>
    <t>Лідер-09</t>
  </si>
  <si>
    <t>Каневский Сергій</t>
  </si>
  <si>
    <t>Робін Гуд-03</t>
  </si>
  <si>
    <t>м.Миколаїв</t>
  </si>
  <si>
    <t>Харвей -02</t>
  </si>
  <si>
    <t>Оскар-09</t>
  </si>
  <si>
    <t>Габой-02</t>
  </si>
  <si>
    <t>Чатаго-05</t>
  </si>
  <si>
    <t>Кузик О Жогов С.</t>
  </si>
  <si>
    <t>Зазідно=Український кінний двір м.Львів</t>
  </si>
  <si>
    <t>Цезар Гросс 07</t>
  </si>
  <si>
    <t xml:space="preserve">Колобова Олександра </t>
  </si>
  <si>
    <t>Трон-04</t>
  </si>
  <si>
    <t>Колонель-08</t>
  </si>
  <si>
    <t xml:space="preserve">Бондарева Анастасія </t>
  </si>
  <si>
    <t>Геделікс-07</t>
  </si>
  <si>
    <t>Київська Область</t>
  </si>
  <si>
    <t xml:space="preserve">Бучкевич Даря </t>
  </si>
  <si>
    <t>Артаго-01</t>
  </si>
  <si>
    <t>Ратуй-04</t>
  </si>
  <si>
    <t>Кот ді Вуар-03</t>
  </si>
  <si>
    <t>Кoнстанта PKZ</t>
  </si>
  <si>
    <t>Аврора 05</t>
  </si>
  <si>
    <t>разом</t>
  </si>
  <si>
    <t xml:space="preserve">5 етап </t>
  </si>
  <si>
    <t>02,08,2013</t>
  </si>
  <si>
    <t>03,08.2013</t>
  </si>
  <si>
    <t>всього за 5етап</t>
  </si>
  <si>
    <t>5 етап</t>
  </si>
  <si>
    <t>Коротченко Тетяна</t>
  </si>
  <si>
    <t>Ле Поінт-07</t>
  </si>
  <si>
    <t>Кіпр-07</t>
  </si>
  <si>
    <t>Елефант-07</t>
  </si>
  <si>
    <t>03,08,2013</t>
  </si>
  <si>
    <t>04,08,2013</t>
  </si>
  <si>
    <t>Всього  за 4 етап</t>
  </si>
  <si>
    <t>Всього  за 5 етап</t>
  </si>
  <si>
    <t>всього   за  5  етап</t>
  </si>
  <si>
    <t>Брабус-09</t>
  </si>
  <si>
    <t xml:space="preserve">Стеценко Маргарита </t>
  </si>
  <si>
    <t>Тарвер-06</t>
  </si>
  <si>
    <t xml:space="preserve">Стасьок Дмитро </t>
  </si>
  <si>
    <t>Аве Марія-03</t>
  </si>
  <si>
    <t>Голіков  Юрій</t>
  </si>
  <si>
    <t>Терещенко Дмитро</t>
  </si>
  <si>
    <t>Лексус-05</t>
  </si>
  <si>
    <t>Брайтон-03</t>
  </si>
  <si>
    <t>Репетітор-05</t>
  </si>
  <si>
    <t>Шкіптань Анатолій</t>
  </si>
  <si>
    <t>м.Дніпропетровськ</t>
  </si>
  <si>
    <t>Волощук Микола</t>
  </si>
  <si>
    <t>Каліпсо-05</t>
  </si>
  <si>
    <t>Іперіал  хорс клаб. М. Біла Церква</t>
  </si>
  <si>
    <t>Чако Центро-05</t>
  </si>
  <si>
    <t>Лепта-04</t>
  </si>
  <si>
    <t xml:space="preserve">Райлян Микола </t>
  </si>
  <si>
    <t>всього за 5 еап</t>
  </si>
  <si>
    <t>Лотта-06</t>
  </si>
  <si>
    <t>6 етап</t>
  </si>
  <si>
    <t>всього за 6 еап</t>
  </si>
  <si>
    <t>7 етап</t>
  </si>
  <si>
    <t>всього за 7 еап</t>
  </si>
  <si>
    <t>КСК "Ягуар"</t>
  </si>
  <si>
    <t>Всього за 5 етапів</t>
  </si>
  <si>
    <t>Демченко Ліза</t>
  </si>
  <si>
    <t>Даймонд-03</t>
  </si>
  <si>
    <t xml:space="preserve">Бондарева Маркарита </t>
  </si>
  <si>
    <t>Ялова Дарія</t>
  </si>
  <si>
    <t>Натіф-05</t>
  </si>
  <si>
    <t>Містер Браун-98</t>
  </si>
  <si>
    <t>Бутенко Євгенія</t>
  </si>
  <si>
    <t>Долгожданний-99</t>
  </si>
  <si>
    <t>Бабюк Дмитро</t>
  </si>
  <si>
    <t>Якименко Євген</t>
  </si>
  <si>
    <t xml:space="preserve">Ікарус PKZ ІІ-08 </t>
  </si>
  <si>
    <t>вього  за  5  етап</t>
  </si>
  <si>
    <t>04,08,14</t>
  </si>
  <si>
    <t>03,08,2014</t>
  </si>
  <si>
    <t>Колобова  Олександра</t>
  </si>
  <si>
    <t>Труханова Юлія</t>
  </si>
  <si>
    <t>Сидоренко Ігор</t>
  </si>
  <si>
    <t>Талісман</t>
  </si>
  <si>
    <t>м. Біла Церква</t>
  </si>
  <si>
    <t>Топаз-05</t>
  </si>
  <si>
    <t>Паращенко Ольга</t>
  </si>
  <si>
    <t>Каприз-06</t>
  </si>
  <si>
    <t>Імперіал Хорс Клаб</t>
  </si>
  <si>
    <t>Кулага Дарья</t>
  </si>
  <si>
    <t>Армагедон-06</t>
  </si>
  <si>
    <t>Іванова Юлія</t>
  </si>
  <si>
    <t>Феб-02</t>
  </si>
  <si>
    <t>Консонг-07</t>
  </si>
  <si>
    <t xml:space="preserve">Коротченко Тетяна </t>
  </si>
  <si>
    <t>06,07,2013</t>
  </si>
  <si>
    <t>07,07,2013</t>
  </si>
  <si>
    <t>Ловелі Донна-00</t>
  </si>
  <si>
    <t xml:space="preserve">6 етап </t>
  </si>
  <si>
    <t>23,08,2013</t>
  </si>
  <si>
    <t>24,08.2013</t>
  </si>
  <si>
    <t>всього за 6етап</t>
  </si>
  <si>
    <t>Єрьоменко Сергій</t>
  </si>
  <si>
    <t>Карамель-08</t>
  </si>
  <si>
    <t>Дніпрова  Юлія</t>
  </si>
  <si>
    <t>КСК "Гамма"</t>
  </si>
  <si>
    <t>Консесіо -08</t>
  </si>
  <si>
    <t>Дель Мар PKZ- 08</t>
  </si>
  <si>
    <t>Булахова Ірина</t>
  </si>
  <si>
    <t>Емірат-00</t>
  </si>
  <si>
    <t>Париж-04</t>
  </si>
  <si>
    <t>Єрьоменко  Сергій</t>
  </si>
  <si>
    <t>Віконт-04</t>
  </si>
  <si>
    <t>Дніпрова Юлія</t>
  </si>
  <si>
    <t>К СК "Гамма"</t>
  </si>
  <si>
    <t>Акташ-09</t>
  </si>
  <si>
    <t>Шевчук Максим</t>
  </si>
  <si>
    <t>Логотіп-09</t>
  </si>
  <si>
    <t>Жашківський кінний  завод</t>
  </si>
  <si>
    <t>Гералдіка-09</t>
  </si>
  <si>
    <t xml:space="preserve">Настенко Наталія </t>
  </si>
  <si>
    <t>Балу-09</t>
  </si>
  <si>
    <t>Красавчик04</t>
  </si>
  <si>
    <t>Вощакін Дмитро</t>
  </si>
  <si>
    <t>Квідам Бриліант-07</t>
  </si>
  <si>
    <t>Бабенко В</t>
  </si>
  <si>
    <t>Гаспаро-09</t>
  </si>
  <si>
    <t>Ольховик  Анна</t>
  </si>
  <si>
    <t>Хорол-07</t>
  </si>
  <si>
    <t>Фрі Флай-09</t>
  </si>
  <si>
    <t>Вайнеровський Є</t>
  </si>
  <si>
    <t>Кон-ня Вайнеровського</t>
  </si>
  <si>
    <t>Антоненко Іван</t>
  </si>
  <si>
    <t>Аза-04</t>
  </si>
  <si>
    <t>Міккі-99</t>
  </si>
  <si>
    <t>24,08,2013</t>
  </si>
  <si>
    <t>25,08,2013</t>
  </si>
  <si>
    <t>Всього  за 6 етап</t>
  </si>
  <si>
    <t>всього за 6 етапів</t>
  </si>
  <si>
    <t>КСК "Фараон"</t>
  </si>
  <si>
    <t>вього  за  6  етап</t>
  </si>
  <si>
    <t>Бомбей-00</t>
  </si>
  <si>
    <t>всього за 6 етап</t>
  </si>
  <si>
    <t>всього за 7 етап</t>
  </si>
  <si>
    <t>АО "Люкс" м.Донецьк</t>
  </si>
  <si>
    <t>Вощакин Дмитро</t>
  </si>
  <si>
    <t>Люмпаці-02</t>
  </si>
  <si>
    <t>Харвей-02</t>
  </si>
  <si>
    <t>Атіла-04</t>
  </si>
  <si>
    <t>Альтер Его-06</t>
  </si>
  <si>
    <t>Баллібо-Х-05</t>
  </si>
  <si>
    <t>Леон-03</t>
  </si>
  <si>
    <t>Маршрут №1- висота 80см Діти, Табл.А Ст.238.2.2</t>
  </si>
  <si>
    <t>Результат</t>
  </si>
  <si>
    <t>маршрут</t>
  </si>
  <si>
    <t>перестрибування</t>
  </si>
  <si>
    <t>Шт.оч.</t>
  </si>
  <si>
    <t>Час</t>
  </si>
  <si>
    <t xml:space="preserve">Кузик Юрій  </t>
  </si>
  <si>
    <t>Дзидзан Б.</t>
  </si>
  <si>
    <t>Західно-Український Кінний Двір Львівська обл.</t>
  </si>
  <si>
    <t xml:space="preserve">Медяник Кароліна </t>
  </si>
  <si>
    <t>Контесіна-02</t>
  </si>
  <si>
    <t>Конюшня Бутенко</t>
  </si>
  <si>
    <t xml:space="preserve">Якимчук Влада </t>
  </si>
  <si>
    <t>Квятковська Лоліта</t>
  </si>
  <si>
    <t>Зебаш-04</t>
  </si>
  <si>
    <t>не стартувала</t>
  </si>
  <si>
    <t>Галушко О.</t>
  </si>
  <si>
    <t>Соловйова Олена</t>
  </si>
  <si>
    <t>Казіно-06</t>
  </si>
  <si>
    <t>Павлюченко М.</t>
  </si>
  <si>
    <t>Зеленкова Ярослава</t>
  </si>
  <si>
    <t>Храбрий-05</t>
  </si>
  <si>
    <t>Розсоха В.</t>
  </si>
  <si>
    <t>знята</t>
  </si>
  <si>
    <t>Кіргізов М.І.</t>
  </si>
  <si>
    <t>Шанель-08</t>
  </si>
  <si>
    <t>КСК Royal Horse Club</t>
  </si>
  <si>
    <t>Герц Кристина</t>
  </si>
  <si>
    <t>Зайцев  Василь</t>
  </si>
  <si>
    <t>Cумцов Анатолій</t>
  </si>
  <si>
    <t>Лотус-01</t>
  </si>
  <si>
    <t>Масока Юліана</t>
  </si>
  <si>
    <t>Більбо -04</t>
  </si>
  <si>
    <t>Ланд Крузер-03</t>
  </si>
  <si>
    <t>Алібастр-03</t>
  </si>
  <si>
    <t>Бризолін-03</t>
  </si>
  <si>
    <t>м.Одеса</t>
  </si>
  <si>
    <t xml:space="preserve">Булахова Ірина </t>
  </si>
  <si>
    <t>Кон-ня Вайнеровского</t>
  </si>
  <si>
    <t xml:space="preserve">ПРИЙМАТИ  УЧАСТЬ  У  ФІНАЛІ   МОЖУТЬ  ВСІ  БАЖАЮЧІ  ПРИ УМОВІ  УЧАСТІ   ХОЧА Б У  ОДНОМУ  З  ЕТАПІВ </t>
  </si>
  <si>
    <t>23,09,2013</t>
  </si>
  <si>
    <t>24,09,2013</t>
  </si>
  <si>
    <t>025,09,2013</t>
  </si>
  <si>
    <t xml:space="preserve">  1  етап </t>
  </si>
  <si>
    <t xml:space="preserve">ДО  УЧАСТІ У  ФІНАЛІ  ДОПУСКАЮТЬСЯ  20 КРАЩИХ   ПАР,   АЛЕ  ОДИН   ВЕРШИК  НЕ  БІЛЬШЕ  НІЖ  НА  ДВОХ  КОНЯХ    </t>
  </si>
  <si>
    <t xml:space="preserve">ДО  УЧАСТІ У  ФІНАЛІ  ДОПУСКАЮТЬСЯ  20 КРАЩИХ   ПАР,   АЛЕ  ОДИН   ВЕРШИК  НЕ  БІЛЬШЕ  НІЖ  НА  ДВОХ  КОНЯХ,   І  ЛИШЕ  В  ОДНІЙ   ІЗ ГРУП        </t>
  </si>
</sst>
</file>

<file path=xl/styles.xml><?xml version="1.0" encoding="utf-8"?>
<styleSheet xmlns="http://schemas.openxmlformats.org/spreadsheetml/2006/main">
  <numFmts count="1">
    <numFmt numFmtId="164" formatCode="dd/mm/yy;@"/>
  </numFmts>
  <fonts count="87">
    <font>
      <sz val="11"/>
      <color theme="1"/>
      <name val="Calibri"/>
      <family val="2"/>
      <charset val="204"/>
      <scheme val="minor"/>
    </font>
    <font>
      <sz val="22"/>
      <name val="Arial"/>
      <family val="2"/>
      <charset val="204"/>
    </font>
    <font>
      <sz val="20"/>
      <name val="Arial"/>
      <family val="2"/>
      <charset val="204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Bookman Old Style"/>
      <family val="1"/>
      <charset val="204"/>
    </font>
    <font>
      <sz val="22"/>
      <name val="Bookman Old Style"/>
      <family val="1"/>
      <charset val="204"/>
    </font>
    <font>
      <b/>
      <sz val="22"/>
      <name val="Bookman Old Style"/>
      <family val="1"/>
      <charset val="204"/>
    </font>
    <font>
      <sz val="18"/>
      <name val="Bookman Old Style"/>
      <family val="1"/>
      <charset val="204"/>
    </font>
    <font>
      <b/>
      <sz val="22"/>
      <color indexed="8"/>
      <name val="Bookman Old Style"/>
      <family val="1"/>
      <charset val="204"/>
    </font>
    <font>
      <b/>
      <sz val="18"/>
      <name val="Bookman Old Style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26"/>
      <name val="Times New Roman"/>
      <family val="1"/>
      <charset val="204"/>
    </font>
    <font>
      <sz val="12"/>
      <name val="Times New Roman"/>
      <family val="1"/>
      <charset val="204"/>
    </font>
    <font>
      <sz val="26"/>
      <name val="Bookman Old Style"/>
      <family val="1"/>
      <charset val="204"/>
    </font>
    <font>
      <sz val="2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b/>
      <sz val="24"/>
      <name val="Bookman Old Style"/>
      <family val="1"/>
      <charset val="204"/>
    </font>
    <font>
      <sz val="10"/>
      <name val="Bookman Old Style"/>
      <family val="1"/>
      <charset val="204"/>
    </font>
    <font>
      <b/>
      <sz val="11"/>
      <name val="Bookman Old Style"/>
      <family val="1"/>
      <charset val="204"/>
    </font>
    <font>
      <sz val="12"/>
      <name val="Bookman Old Style"/>
      <family val="1"/>
      <charset val="204"/>
    </font>
    <font>
      <sz val="28"/>
      <name val="Times New Roman"/>
      <family val="1"/>
      <charset val="204"/>
    </font>
    <font>
      <sz val="28"/>
      <name val="Bookman Old Style"/>
      <family val="1"/>
      <charset val="204"/>
    </font>
    <font>
      <b/>
      <sz val="8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2"/>
      <color theme="1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b/>
      <sz val="22"/>
      <color theme="1"/>
      <name val="Bookman Old Style"/>
      <family val="1"/>
      <charset val="204"/>
    </font>
    <font>
      <sz val="18"/>
      <color theme="1"/>
      <name val="Bookman Old Style"/>
      <family val="1"/>
      <charset val="204"/>
    </font>
    <font>
      <sz val="20"/>
      <color theme="1"/>
      <name val="Bookman Old Style"/>
      <family val="1"/>
      <charset val="204"/>
    </font>
    <font>
      <sz val="16"/>
      <color theme="1"/>
      <name val="Bookman Old Style"/>
      <family val="1"/>
      <charset val="204"/>
    </font>
    <font>
      <sz val="20"/>
      <color theme="1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26"/>
      <color theme="1"/>
      <name val="Bookman Old Style"/>
      <family val="1"/>
      <charset val="204"/>
    </font>
    <font>
      <sz val="24"/>
      <color theme="1"/>
      <name val="Bookman Old Style"/>
      <family val="1"/>
      <charset val="204"/>
    </font>
    <font>
      <sz val="20"/>
      <color rgb="FFFF0000"/>
      <name val="Bookman Old Style"/>
      <family val="1"/>
      <charset val="204"/>
    </font>
    <font>
      <sz val="28"/>
      <name val="Calibri"/>
      <family val="2"/>
      <charset val="204"/>
      <scheme val="minor"/>
    </font>
    <font>
      <b/>
      <i/>
      <sz val="28"/>
      <color rgb="FFFF0000"/>
      <name val="Bookman Old Style"/>
      <family val="1"/>
      <charset val="204"/>
    </font>
    <font>
      <sz val="22"/>
      <name val="Calibri"/>
      <family val="2"/>
      <charset val="204"/>
      <scheme val="minor"/>
    </font>
    <font>
      <sz val="21"/>
      <color theme="1"/>
      <name val="Bookman Old Style"/>
      <family val="1"/>
      <charset val="204"/>
    </font>
    <font>
      <sz val="18"/>
      <name val="Arial"/>
      <family val="2"/>
      <charset val="204"/>
    </font>
    <font>
      <sz val="22"/>
      <name val="Book Antiqua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name val="Arial"/>
      <family val="2"/>
      <charset val="204"/>
    </font>
    <font>
      <b/>
      <sz val="20"/>
      <color theme="1"/>
      <name val="Bookman Old Style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sz val="3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i/>
      <sz val="26"/>
      <color theme="1"/>
      <name val="Bookman Old Style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26"/>
      <name val="Calibri"/>
      <family val="2"/>
      <charset val="204"/>
      <scheme val="minor"/>
    </font>
    <font>
      <b/>
      <sz val="26"/>
      <color theme="1"/>
      <name val="Bookman Old Style"/>
      <family val="1"/>
      <charset val="204"/>
    </font>
    <font>
      <b/>
      <sz val="26"/>
      <name val="Arial"/>
      <family val="2"/>
      <charset val="204"/>
    </font>
    <font>
      <b/>
      <sz val="28"/>
      <name val="Bookman Old Style"/>
      <family val="1"/>
      <charset val="204"/>
    </font>
    <font>
      <b/>
      <sz val="36"/>
      <name val="Bookman Old Style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48"/>
      <name val="Bookman Old Style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name val="Calibri"/>
      <family val="2"/>
      <charset val="204"/>
      <scheme val="minor"/>
    </font>
    <font>
      <sz val="28"/>
      <name val="Arial"/>
      <family val="2"/>
      <charset val="204"/>
    </font>
    <font>
      <sz val="28"/>
      <color theme="1"/>
      <name val="Bookman Old Style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1">
    <xf numFmtId="0" fontId="0" fillId="0" borderId="0" xfId="0"/>
    <xf numFmtId="0" fontId="32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2" fontId="34" fillId="0" borderId="0" xfId="1" applyNumberFormat="1" applyFont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8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39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2" fillId="0" borderId="0" xfId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6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6" fillId="0" borderId="0" xfId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48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4" fillId="0" borderId="1" xfId="0" applyFont="1" applyFill="1" applyBorder="1" applyAlignment="1">
      <alignment vertical="center"/>
    </xf>
    <xf numFmtId="0" fontId="10" fillId="0" borderId="0" xfId="0" applyFont="1" applyAlignment="1"/>
    <xf numFmtId="0" fontId="10" fillId="0" borderId="0" xfId="1" applyFont="1" applyAlignment="1"/>
    <xf numFmtId="0" fontId="38" fillId="0" borderId="1" xfId="0" applyFont="1" applyFill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164" fontId="33" fillId="0" borderId="0" xfId="1" applyNumberFormat="1" applyFont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5" fillId="0" borderId="8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0" xfId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8" fillId="3" borderId="1" xfId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48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50" fillId="0" borderId="1" xfId="1" applyFont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/>
    </xf>
    <xf numFmtId="0" fontId="34" fillId="3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14" fontId="33" fillId="0" borderId="18" xfId="1" applyNumberFormat="1" applyFont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 vertical="center"/>
    </xf>
    <xf numFmtId="0" fontId="34" fillId="4" borderId="1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3" fillId="4" borderId="0" xfId="1" applyFont="1" applyFill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0" fontId="54" fillId="3" borderId="1" xfId="1" applyFont="1" applyFill="1" applyBorder="1" applyAlignment="1">
      <alignment horizontal="center" vertical="center"/>
    </xf>
    <xf numFmtId="0" fontId="34" fillId="3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8" fillId="3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/>
    </xf>
    <xf numFmtId="0" fontId="48" fillId="0" borderId="18" xfId="1" applyFont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1" fontId="48" fillId="3" borderId="1" xfId="1" applyNumberFormat="1" applyFont="1" applyFill="1" applyBorder="1" applyAlignment="1">
      <alignment horizontal="center" vertical="center"/>
    </xf>
    <xf numFmtId="1" fontId="48" fillId="4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58" fillId="0" borderId="1" xfId="1" applyFont="1" applyBorder="1" applyAlignment="1">
      <alignment horizontal="left" vertical="center" wrapText="1"/>
    </xf>
    <xf numFmtId="0" fontId="58" fillId="0" borderId="1" xfId="1" applyFont="1" applyBorder="1" applyAlignment="1">
      <alignment horizontal="center" vertical="center"/>
    </xf>
    <xf numFmtId="0" fontId="58" fillId="0" borderId="1" xfId="1" applyFont="1" applyBorder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5" borderId="0" xfId="0" applyFont="1" applyFill="1" applyBorder="1" applyAlignment="1">
      <alignment horizontal="center"/>
    </xf>
    <xf numFmtId="164" fontId="8" fillId="5" borderId="18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textRotation="90" wrapText="1"/>
    </xf>
    <xf numFmtId="0" fontId="38" fillId="6" borderId="8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vertical="center"/>
    </xf>
    <xf numFmtId="0" fontId="35" fillId="6" borderId="1" xfId="0" applyFont="1" applyFill="1" applyBorder="1" applyAlignment="1">
      <alignment horizontal="left" vertical="center" wrapText="1"/>
    </xf>
    <xf numFmtId="0" fontId="22" fillId="5" borderId="1" xfId="1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2" fillId="5" borderId="0" xfId="1" applyFont="1" applyFill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3" fillId="5" borderId="0" xfId="1" applyFill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39" fillId="0" borderId="1" xfId="0" applyFont="1" applyFill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60" fillId="3" borderId="1" xfId="0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 vertical="center"/>
    </xf>
    <xf numFmtId="0" fontId="3" fillId="5" borderId="0" xfId="1" applyFill="1" applyBorder="1" applyAlignment="1">
      <alignment horizontal="left" vertical="center"/>
    </xf>
    <xf numFmtId="0" fontId="8" fillId="5" borderId="0" xfId="1" applyFont="1" applyFill="1" applyAlignment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0" fontId="38" fillId="6" borderId="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8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0" fillId="0" borderId="0" xfId="0" applyFont="1" applyBorder="1" applyAlignment="1"/>
    <xf numFmtId="0" fontId="3" fillId="0" borderId="0" xfId="1" applyAlignment="1">
      <alignment vertical="center"/>
    </xf>
    <xf numFmtId="0" fontId="35" fillId="8" borderId="1" xfId="0" applyFont="1" applyFill="1" applyBorder="1" applyAlignment="1">
      <alignment vertical="center"/>
    </xf>
    <xf numFmtId="0" fontId="35" fillId="8" borderId="1" xfId="0" applyFont="1" applyFill="1" applyBorder="1" applyAlignment="1">
      <alignment horizontal="left" vertical="center"/>
    </xf>
    <xf numFmtId="0" fontId="35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vertical="center" wrapText="1"/>
    </xf>
    <xf numFmtId="0" fontId="43" fillId="8" borderId="6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textRotation="90" wrapText="1"/>
    </xf>
    <xf numFmtId="0" fontId="38" fillId="6" borderId="1" xfId="0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vertical="center"/>
    </xf>
    <xf numFmtId="0" fontId="35" fillId="5" borderId="1" xfId="0" applyFont="1" applyFill="1" applyBorder="1" applyAlignment="1">
      <alignment horizontal="left" vertical="center" wrapText="1"/>
    </xf>
    <xf numFmtId="164" fontId="8" fillId="2" borderId="18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14" fontId="33" fillId="0" borderId="18" xfId="1" applyNumberFormat="1" applyFont="1" applyBorder="1" applyAlignment="1">
      <alignment horizontal="center" vertical="center" textRotation="90"/>
    </xf>
    <xf numFmtId="0" fontId="44" fillId="5" borderId="1" xfId="0" applyFont="1" applyFill="1" applyBorder="1" applyAlignment="1">
      <alignment horizontal="left" vertical="center"/>
    </xf>
    <xf numFmtId="0" fontId="44" fillId="5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center" wrapText="1"/>
    </xf>
    <xf numFmtId="0" fontId="34" fillId="5" borderId="0" xfId="1" applyFont="1" applyFill="1" applyAlignment="1">
      <alignment horizontal="center" vertical="center"/>
    </xf>
    <xf numFmtId="0" fontId="44" fillId="8" borderId="1" xfId="0" applyFont="1" applyFill="1" applyBorder="1" applyAlignment="1">
      <alignment horizontal="left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left" vertical="center"/>
    </xf>
    <xf numFmtId="0" fontId="44" fillId="0" borderId="6" xfId="0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left" vertical="center"/>
    </xf>
    <xf numFmtId="0" fontId="39" fillId="5" borderId="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 wrapText="1"/>
    </xf>
    <xf numFmtId="164" fontId="8" fillId="7" borderId="18" xfId="0" applyNumberFormat="1" applyFont="1" applyFill="1" applyBorder="1" applyAlignment="1">
      <alignment horizontal="center" vertical="center" textRotation="90" wrapText="1"/>
    </xf>
    <xf numFmtId="164" fontId="33" fillId="7" borderId="18" xfId="1" applyNumberFormat="1" applyFont="1" applyFill="1" applyBorder="1" applyAlignment="1">
      <alignment horizontal="center" vertical="center" textRotation="90"/>
    </xf>
    <xf numFmtId="0" fontId="44" fillId="0" borderId="10" xfId="0" applyFont="1" applyFill="1" applyBorder="1" applyAlignment="1">
      <alignment horizontal="left" vertical="center"/>
    </xf>
    <xf numFmtId="0" fontId="34" fillId="3" borderId="6" xfId="1" applyNumberFormat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4" fillId="3" borderId="10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56" fillId="0" borderId="0" xfId="0" applyFont="1"/>
    <xf numFmtId="0" fontId="59" fillId="5" borderId="1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 vertical="center"/>
    </xf>
    <xf numFmtId="0" fontId="62" fillId="3" borderId="1" xfId="1" applyFont="1" applyFill="1" applyBorder="1" applyAlignment="1">
      <alignment horizontal="center" vertical="center"/>
    </xf>
    <xf numFmtId="0" fontId="63" fillId="4" borderId="0" xfId="1" applyFont="1" applyFill="1" applyAlignment="1">
      <alignment horizontal="center" vertical="center"/>
    </xf>
    <xf numFmtId="0" fontId="63" fillId="3" borderId="1" xfId="1" applyFont="1" applyFill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textRotation="90" wrapText="1"/>
    </xf>
    <xf numFmtId="0" fontId="64" fillId="3" borderId="1" xfId="0" applyFont="1" applyFill="1" applyBorder="1" applyAlignment="1">
      <alignment horizontal="center" vertical="center"/>
    </xf>
    <xf numFmtId="0" fontId="65" fillId="4" borderId="1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 wrapText="1"/>
    </xf>
    <xf numFmtId="0" fontId="48" fillId="0" borderId="1" xfId="1" applyFont="1" applyBorder="1" applyAlignment="1">
      <alignment horizontal="center" vertical="center"/>
    </xf>
    <xf numFmtId="0" fontId="48" fillId="5" borderId="1" xfId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50" fillId="0" borderId="0" xfId="1" applyFont="1" applyAlignment="1">
      <alignment horizontal="center" vertical="center"/>
    </xf>
    <xf numFmtId="0" fontId="37" fillId="5" borderId="1" xfId="0" applyFont="1" applyFill="1" applyBorder="1" applyAlignment="1">
      <alignment horizontal="center"/>
    </xf>
    <xf numFmtId="0" fontId="0" fillId="5" borderId="1" xfId="0" applyFill="1" applyBorder="1"/>
    <xf numFmtId="0" fontId="35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/>
    </xf>
    <xf numFmtId="0" fontId="34" fillId="4" borderId="0" xfId="1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37" xfId="0" applyNumberFormat="1" applyFont="1" applyFill="1" applyBorder="1" applyAlignment="1">
      <alignment horizontal="center" vertical="center" wrapText="1"/>
    </xf>
    <xf numFmtId="0" fontId="66" fillId="5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29" fillId="0" borderId="4" xfId="1" applyFont="1" applyBorder="1" applyAlignment="1">
      <alignment horizontal="center" vertical="center"/>
    </xf>
    <xf numFmtId="2" fontId="29" fillId="0" borderId="8" xfId="1" applyNumberFormat="1" applyFont="1" applyBorder="1" applyAlignment="1">
      <alignment horizontal="center" vertical="center"/>
    </xf>
    <xf numFmtId="1" fontId="46" fillId="0" borderId="31" xfId="1" applyNumberFormat="1" applyFont="1" applyBorder="1" applyAlignment="1">
      <alignment horizontal="center" vertical="center"/>
    </xf>
    <xf numFmtId="0" fontId="46" fillId="0" borderId="7" xfId="1" applyFont="1" applyBorder="1" applyAlignment="1">
      <alignment horizontal="center" vertical="center"/>
    </xf>
    <xf numFmtId="0" fontId="66" fillId="5" borderId="3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1" fontId="46" fillId="0" borderId="4" xfId="1" applyNumberFormat="1" applyFont="1" applyBorder="1" applyAlignment="1">
      <alignment horizontal="center" vertical="center"/>
    </xf>
    <xf numFmtId="0" fontId="46" fillId="0" borderId="38" xfId="1" applyFont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/>
    </xf>
    <xf numFmtId="0" fontId="29" fillId="0" borderId="31" xfId="1" applyFont="1" applyBorder="1" applyAlignment="1">
      <alignment horizontal="center" vertical="center"/>
    </xf>
    <xf numFmtId="2" fontId="29" fillId="0" borderId="11" xfId="1" applyNumberFormat="1" applyFont="1" applyBorder="1" applyAlignment="1">
      <alignment horizontal="center" vertical="center"/>
    </xf>
    <xf numFmtId="2" fontId="46" fillId="0" borderId="31" xfId="1" applyNumberFormat="1" applyFont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/>
    </xf>
    <xf numFmtId="0" fontId="66" fillId="5" borderId="4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0" fillId="0" borderId="0" xfId="0" applyNumberFormat="1"/>
    <xf numFmtId="0" fontId="64" fillId="3" borderId="1" xfId="0" applyNumberFormat="1" applyFont="1" applyFill="1" applyBorder="1" applyAlignment="1">
      <alignment horizontal="center" vertical="center"/>
    </xf>
    <xf numFmtId="0" fontId="32" fillId="0" borderId="0" xfId="1" applyNumberFormat="1" applyFont="1" applyAlignment="1">
      <alignment horizontal="center" vertical="center"/>
    </xf>
    <xf numFmtId="0" fontId="33" fillId="0" borderId="0" xfId="1" applyNumberFormat="1" applyFont="1" applyAlignment="1">
      <alignment horizontal="center" vertical="center"/>
    </xf>
    <xf numFmtId="0" fontId="34" fillId="0" borderId="0" xfId="1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4" fillId="4" borderId="6" xfId="1" applyFont="1" applyFill="1" applyBorder="1" applyAlignment="1">
      <alignment horizontal="center" vertical="center"/>
    </xf>
    <xf numFmtId="0" fontId="34" fillId="4" borderId="46" xfId="1" applyFont="1" applyFill="1" applyBorder="1" applyAlignment="1">
      <alignment horizontal="center" vertical="center"/>
    </xf>
    <xf numFmtId="0" fontId="34" fillId="4" borderId="38" xfId="1" applyFont="1" applyFill="1" applyBorder="1" applyAlignment="1">
      <alignment horizontal="center" vertical="center"/>
    </xf>
    <xf numFmtId="0" fontId="34" fillId="4" borderId="37" xfId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8" fillId="0" borderId="6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9" fillId="0" borderId="10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0" fillId="5" borderId="0" xfId="0" applyFont="1" applyFill="1"/>
    <xf numFmtId="0" fontId="59" fillId="5" borderId="1" xfId="0" applyFont="1" applyFill="1" applyBorder="1" applyAlignment="1">
      <alignment horizontal="center"/>
    </xf>
    <xf numFmtId="0" fontId="43" fillId="6" borderId="6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38" fillId="0" borderId="17" xfId="0" applyFont="1" applyFill="1" applyBorder="1" applyAlignment="1">
      <alignment vertical="center" wrapText="1"/>
    </xf>
    <xf numFmtId="0" fontId="59" fillId="5" borderId="10" xfId="0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8" fillId="5" borderId="1" xfId="0" applyFont="1" applyFill="1" applyBorder="1"/>
    <xf numFmtId="0" fontId="59" fillId="5" borderId="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4" borderId="30" xfId="0" applyFont="1" applyFill="1" applyBorder="1" applyAlignment="1">
      <alignment horizontal="center" vertical="center"/>
    </xf>
    <xf numFmtId="164" fontId="57" fillId="5" borderId="18" xfId="0" applyNumberFormat="1" applyFont="1" applyFill="1" applyBorder="1" applyAlignment="1">
      <alignment horizontal="center" vertical="center" textRotation="90" wrapText="1"/>
    </xf>
    <xf numFmtId="0" fontId="38" fillId="0" borderId="6" xfId="0" applyFont="1" applyFill="1" applyBorder="1" applyAlignment="1">
      <alignment vertical="center" wrapText="1"/>
    </xf>
    <xf numFmtId="0" fontId="23" fillId="3" borderId="6" xfId="1" applyFont="1" applyFill="1" applyBorder="1" applyAlignment="1">
      <alignment horizontal="center" vertical="center"/>
    </xf>
    <xf numFmtId="0" fontId="59" fillId="5" borderId="6" xfId="0" applyFont="1" applyFill="1" applyBorder="1" applyAlignment="1">
      <alignment horizontal="center" vertical="center"/>
    </xf>
    <xf numFmtId="0" fontId="60" fillId="3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0" fontId="9" fillId="0" borderId="5" xfId="1" applyFont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59" fillId="5" borderId="5" xfId="0" applyFont="1" applyFill="1" applyBorder="1" applyAlignment="1">
      <alignment horizontal="center" vertical="center"/>
    </xf>
    <xf numFmtId="0" fontId="60" fillId="3" borderId="5" xfId="0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3" fillId="3" borderId="10" xfId="1" applyFont="1" applyFill="1" applyBorder="1" applyAlignment="1">
      <alignment horizontal="center" vertical="center"/>
    </xf>
    <xf numFmtId="0" fontId="60" fillId="3" borderId="10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wrapText="1"/>
    </xf>
    <xf numFmtId="1" fontId="67" fillId="5" borderId="5" xfId="0" applyNumberFormat="1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wrapText="1"/>
    </xf>
    <xf numFmtId="1" fontId="67" fillId="5" borderId="1" xfId="0" applyNumberFormat="1" applyFont="1" applyFill="1" applyBorder="1" applyAlignment="1">
      <alignment horizontal="center" wrapText="1"/>
    </xf>
    <xf numFmtId="1" fontId="6" fillId="5" borderId="10" xfId="0" applyNumberFormat="1" applyFont="1" applyFill="1" applyBorder="1" applyAlignment="1">
      <alignment horizontal="center" wrapText="1"/>
    </xf>
    <xf numFmtId="1" fontId="67" fillId="5" borderId="10" xfId="0" applyNumberFormat="1" applyFont="1" applyFill="1" applyBorder="1" applyAlignment="1">
      <alignment horizontal="center" wrapText="1"/>
    </xf>
    <xf numFmtId="1" fontId="6" fillId="5" borderId="6" xfId="0" applyNumberFormat="1" applyFont="1" applyFill="1" applyBorder="1" applyAlignment="1">
      <alignment horizontal="center" wrapText="1"/>
    </xf>
    <xf numFmtId="1" fontId="67" fillId="5" borderId="6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39" fillId="0" borderId="6" xfId="0" applyFont="1" applyFill="1" applyBorder="1" applyAlignment="1">
      <alignment horizontal="center" wrapText="1"/>
    </xf>
    <xf numFmtId="0" fontId="42" fillId="4" borderId="0" xfId="1" applyFont="1" applyFill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50" fillId="0" borderId="5" xfId="1" applyFont="1" applyBorder="1" applyAlignment="1">
      <alignment horizontal="left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58" fillId="0" borderId="10" xfId="1" applyFont="1" applyBorder="1" applyAlignment="1">
      <alignment horizontal="left" vertical="center"/>
    </xf>
    <xf numFmtId="0" fontId="1" fillId="5" borderId="1" xfId="1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 wrapText="1"/>
    </xf>
    <xf numFmtId="0" fontId="39" fillId="5" borderId="10" xfId="0" applyFont="1" applyFill="1" applyBorder="1" applyAlignment="1">
      <alignment horizontal="center" wrapText="1"/>
    </xf>
    <xf numFmtId="0" fontId="39" fillId="5" borderId="6" xfId="0" applyFont="1" applyFill="1" applyBorder="1" applyAlignment="1">
      <alignment horizontal="center" wrapText="1"/>
    </xf>
    <xf numFmtId="0" fontId="39" fillId="5" borderId="18" xfId="0" applyFont="1" applyFill="1" applyBorder="1" applyAlignment="1">
      <alignment horizontal="center" wrapText="1"/>
    </xf>
    <xf numFmtId="0" fontId="39" fillId="5" borderId="14" xfId="0" applyFont="1" applyFill="1" applyBorder="1" applyAlignment="1">
      <alignment horizontal="center" wrapText="1"/>
    </xf>
    <xf numFmtId="0" fontId="58" fillId="0" borderId="10" xfId="1" applyFont="1" applyBorder="1" applyAlignment="1">
      <alignment horizontal="left" vertical="center" wrapText="1"/>
    </xf>
    <xf numFmtId="0" fontId="58" fillId="0" borderId="10" xfId="1" applyFont="1" applyBorder="1" applyAlignment="1">
      <alignment horizontal="center" vertical="center"/>
    </xf>
    <xf numFmtId="0" fontId="39" fillId="5" borderId="5" xfId="0" applyFont="1" applyFill="1" applyBorder="1" applyAlignment="1">
      <alignment horizontal="center" wrapText="1"/>
    </xf>
    <xf numFmtId="0" fontId="39" fillId="0" borderId="5" xfId="0" applyFont="1" applyFill="1" applyBorder="1" applyAlignment="1">
      <alignment horizontal="center" wrapText="1"/>
    </xf>
    <xf numFmtId="0" fontId="34" fillId="0" borderId="5" xfId="1" applyFont="1" applyBorder="1" applyAlignment="1">
      <alignment horizontal="center"/>
    </xf>
    <xf numFmtId="0" fontId="34" fillId="5" borderId="5" xfId="1" applyFont="1" applyFill="1" applyBorder="1" applyAlignment="1">
      <alignment horizontal="center"/>
    </xf>
    <xf numFmtId="0" fontId="34" fillId="0" borderId="1" xfId="1" applyFont="1" applyBorder="1" applyAlignment="1">
      <alignment horizontal="center"/>
    </xf>
    <xf numFmtId="0" fontId="34" fillId="5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5" borderId="10" xfId="1" applyFont="1" applyFill="1" applyBorder="1" applyAlignment="1">
      <alignment horizontal="center"/>
    </xf>
    <xf numFmtId="0" fontId="34" fillId="0" borderId="6" xfId="1" applyFont="1" applyBorder="1" applyAlignment="1">
      <alignment horizontal="center"/>
    </xf>
    <xf numFmtId="0" fontId="34" fillId="5" borderId="6" xfId="1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 wrapText="1"/>
    </xf>
    <xf numFmtId="0" fontId="34" fillId="0" borderId="18" xfId="1" applyFont="1" applyBorder="1" applyAlignment="1">
      <alignment horizontal="center"/>
    </xf>
    <xf numFmtId="0" fontId="34" fillId="5" borderId="18" xfId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wrapText="1"/>
    </xf>
    <xf numFmtId="0" fontId="34" fillId="0" borderId="14" xfId="1" applyFont="1" applyBorder="1" applyAlignment="1">
      <alignment horizontal="center"/>
    </xf>
    <xf numFmtId="0" fontId="34" fillId="5" borderId="14" xfId="1" applyFont="1" applyFill="1" applyBorder="1" applyAlignment="1">
      <alignment horizontal="center"/>
    </xf>
    <xf numFmtId="0" fontId="48" fillId="0" borderId="1" xfId="1" applyFont="1" applyBorder="1" applyAlignment="1">
      <alignment horizontal="center"/>
    </xf>
    <xf numFmtId="0" fontId="48" fillId="5" borderId="1" xfId="1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 wrapText="1"/>
    </xf>
    <xf numFmtId="0" fontId="70" fillId="0" borderId="0" xfId="1" applyFont="1" applyAlignment="1">
      <alignment horizontal="center" vertical="center"/>
    </xf>
    <xf numFmtId="0" fontId="71" fillId="3" borderId="5" xfId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72" fillId="0" borderId="0" xfId="1" applyFont="1" applyAlignment="1">
      <alignment horizontal="center" vertical="center"/>
    </xf>
    <xf numFmtId="0" fontId="71" fillId="3" borderId="1" xfId="1" applyFont="1" applyFill="1" applyBorder="1" applyAlignment="1">
      <alignment horizontal="center"/>
    </xf>
    <xf numFmtId="0" fontId="71" fillId="3" borderId="10" xfId="1" applyFont="1" applyFill="1" applyBorder="1" applyAlignment="1">
      <alignment horizontal="center"/>
    </xf>
    <xf numFmtId="0" fontId="71" fillId="3" borderId="6" xfId="1" applyFont="1" applyFill="1" applyBorder="1" applyAlignment="1">
      <alignment horizontal="center"/>
    </xf>
    <xf numFmtId="0" fontId="71" fillId="3" borderId="18" xfId="1" applyFont="1" applyFill="1" applyBorder="1" applyAlignment="1">
      <alignment horizontal="center"/>
    </xf>
    <xf numFmtId="0" fontId="73" fillId="0" borderId="0" xfId="1" applyFont="1" applyAlignment="1">
      <alignment horizontal="center" vertical="center"/>
    </xf>
    <xf numFmtId="0" fontId="73" fillId="4" borderId="1" xfId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1" applyFont="1" applyAlignment="1">
      <alignment horizontal="center" vertical="center"/>
    </xf>
    <xf numFmtId="14" fontId="33" fillId="5" borderId="18" xfId="1" applyNumberFormat="1" applyFont="1" applyFill="1" applyBorder="1" applyAlignment="1">
      <alignment horizontal="center" vertical="center" textRotation="90"/>
    </xf>
    <xf numFmtId="0" fontId="9" fillId="5" borderId="5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164" fontId="33" fillId="5" borderId="18" xfId="1" applyNumberFormat="1" applyFont="1" applyFill="1" applyBorder="1" applyAlignment="1">
      <alignment horizontal="center" vertical="center" textRotation="90"/>
    </xf>
    <xf numFmtId="0" fontId="35" fillId="5" borderId="0" xfId="0" applyFont="1" applyFill="1" applyBorder="1" applyAlignment="1">
      <alignment horizontal="center" wrapText="1"/>
    </xf>
    <xf numFmtId="0" fontId="60" fillId="5" borderId="5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center" vertical="center"/>
    </xf>
    <xf numFmtId="0" fontId="60" fillId="5" borderId="10" xfId="0" applyFont="1" applyFill="1" applyBorder="1" applyAlignment="1">
      <alignment horizontal="center" vertical="center"/>
    </xf>
    <xf numFmtId="0" fontId="60" fillId="5" borderId="6" xfId="0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44" fillId="5" borderId="6" xfId="0" applyFont="1" applyFill="1" applyBorder="1" applyAlignment="1">
      <alignment horizontal="left" vertical="center"/>
    </xf>
    <xf numFmtId="0" fontId="35" fillId="5" borderId="6" xfId="0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3" fillId="5" borderId="1" xfId="1" applyFont="1" applyFill="1" applyBorder="1" applyAlignment="1">
      <alignment horizontal="center" vertical="center"/>
    </xf>
    <xf numFmtId="0" fontId="58" fillId="8" borderId="1" xfId="1" applyFont="1" applyFill="1" applyBorder="1" applyAlignment="1">
      <alignment horizontal="left" vertical="center" wrapText="1"/>
    </xf>
    <xf numFmtId="0" fontId="58" fillId="8" borderId="1" xfId="1" applyFont="1" applyFill="1" applyBorder="1" applyAlignment="1">
      <alignment horizontal="center" vertical="center"/>
    </xf>
    <xf numFmtId="0" fontId="58" fillId="8" borderId="1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center" vertical="center" wrapText="1"/>
    </xf>
    <xf numFmtId="0" fontId="60" fillId="3" borderId="30" xfId="0" applyFont="1" applyFill="1" applyBorder="1" applyAlignment="1">
      <alignment horizontal="center" vertical="center"/>
    </xf>
    <xf numFmtId="0" fontId="60" fillId="3" borderId="4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1" fontId="8" fillId="5" borderId="46" xfId="0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1" fontId="8" fillId="5" borderId="38" xfId="0" applyNumberFormat="1" applyFont="1" applyFill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 wrapText="1"/>
    </xf>
    <xf numFmtId="0" fontId="35" fillId="8" borderId="31" xfId="0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1" fontId="8" fillId="5" borderId="37" xfId="0" applyNumberFormat="1" applyFont="1" applyFill="1" applyBorder="1" applyAlignment="1">
      <alignment horizontal="center" vertical="center" wrapText="1"/>
    </xf>
    <xf numFmtId="0" fontId="51" fillId="4" borderId="11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33" fillId="5" borderId="0" xfId="1" applyFont="1" applyFill="1" applyAlignment="1">
      <alignment horizontal="center" vertical="center"/>
    </xf>
    <xf numFmtId="0" fontId="48" fillId="5" borderId="0" xfId="1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2" fontId="34" fillId="5" borderId="0" xfId="1" applyNumberFormat="1" applyFont="1" applyFill="1" applyAlignment="1">
      <alignment horizontal="center" vertical="center"/>
    </xf>
    <xf numFmtId="0" fontId="20" fillId="5" borderId="0" xfId="1" applyFont="1" applyFill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 textRotation="90" wrapText="1"/>
    </xf>
    <xf numFmtId="14" fontId="78" fillId="5" borderId="18" xfId="1" applyNumberFormat="1" applyFont="1" applyFill="1" applyBorder="1" applyAlignment="1">
      <alignment horizontal="center" vertical="center" textRotation="90"/>
    </xf>
    <xf numFmtId="14" fontId="4" fillId="5" borderId="18" xfId="0" applyNumberFormat="1" applyFont="1" applyFill="1" applyBorder="1" applyAlignment="1">
      <alignment horizontal="center" vertical="center" textRotation="90" wrapText="1"/>
    </xf>
    <xf numFmtId="164" fontId="79" fillId="5" borderId="18" xfId="0" applyNumberFormat="1" applyFont="1" applyFill="1" applyBorder="1" applyAlignment="1">
      <alignment horizontal="center" vertical="center" textRotation="90" wrapText="1"/>
    </xf>
    <xf numFmtId="164" fontId="79" fillId="5" borderId="1" xfId="0" applyNumberFormat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8" fillId="5" borderId="18" xfId="1" applyFont="1" applyFill="1" applyBorder="1" applyAlignment="1">
      <alignment horizontal="center" vertical="center"/>
    </xf>
    <xf numFmtId="0" fontId="81" fillId="0" borderId="0" xfId="0" applyFont="1"/>
    <xf numFmtId="0" fontId="81" fillId="0" borderId="0" xfId="0" applyNumberFormat="1" applyFont="1"/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vertical="center"/>
    </xf>
    <xf numFmtId="0" fontId="25" fillId="5" borderId="0" xfId="1" applyFont="1" applyFill="1" applyAlignment="1">
      <alignment horizontal="center" vertical="center" wrapText="1"/>
    </xf>
    <xf numFmtId="0" fontId="81" fillId="5" borderId="0" xfId="0" applyFont="1" applyFill="1"/>
    <xf numFmtId="0" fontId="25" fillId="5" borderId="0" xfId="0" applyFont="1" applyFill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/>
    </xf>
    <xf numFmtId="0" fontId="42" fillId="3" borderId="0" xfId="1" applyFont="1" applyFill="1" applyAlignment="1">
      <alignment horizontal="center" vertical="center"/>
    </xf>
    <xf numFmtId="14" fontId="42" fillId="3" borderId="0" xfId="1" applyNumberFormat="1" applyFont="1" applyFill="1" applyAlignment="1">
      <alignment horizontal="center" vertical="center" textRotation="90"/>
    </xf>
    <xf numFmtId="0" fontId="42" fillId="3" borderId="0" xfId="1" applyFont="1" applyFill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textRotation="90" wrapText="1"/>
    </xf>
    <xf numFmtId="0" fontId="42" fillId="0" borderId="1" xfId="1" applyFont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 wrapText="1"/>
    </xf>
    <xf numFmtId="14" fontId="19" fillId="2" borderId="25" xfId="0" applyNumberFormat="1" applyFont="1" applyFill="1" applyBorder="1" applyAlignment="1">
      <alignment horizontal="center" vertical="center" textRotation="90" wrapText="1"/>
    </xf>
    <xf numFmtId="14" fontId="19" fillId="7" borderId="27" xfId="0" applyNumberFormat="1" applyFont="1" applyFill="1" applyBorder="1" applyAlignment="1">
      <alignment horizontal="center" vertical="center" textRotation="90" wrapText="1"/>
    </xf>
    <xf numFmtId="14" fontId="42" fillId="7" borderId="0" xfId="1" applyNumberFormat="1" applyFont="1" applyFill="1" applyAlignment="1">
      <alignment horizontal="center" vertical="center" textRotation="90"/>
    </xf>
    <xf numFmtId="0" fontId="29" fillId="0" borderId="1" xfId="1" applyFont="1" applyBorder="1" applyAlignment="1">
      <alignment horizontal="center" vertical="center"/>
    </xf>
    <xf numFmtId="0" fontId="29" fillId="5" borderId="1" xfId="1" applyFont="1" applyFill="1" applyBorder="1" applyAlignment="1">
      <alignment horizontal="center" vertical="center"/>
    </xf>
    <xf numFmtId="0" fontId="83" fillId="3" borderId="1" xfId="1" applyFont="1" applyFill="1" applyBorder="1" applyAlignment="1">
      <alignment horizontal="center" vertical="center"/>
    </xf>
    <xf numFmtId="0" fontId="84" fillId="3" borderId="1" xfId="1" applyFont="1" applyFill="1" applyBorder="1" applyAlignment="1">
      <alignment horizontal="center" vertical="center"/>
    </xf>
    <xf numFmtId="0" fontId="84" fillId="3" borderId="11" xfId="1" applyFont="1" applyFill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85" fillId="0" borderId="1" xfId="1" applyFont="1" applyBorder="1" applyAlignment="1">
      <alignment horizontal="center" vertical="center"/>
    </xf>
    <xf numFmtId="0" fontId="85" fillId="5" borderId="1" xfId="1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5" fillId="0" borderId="1" xfId="1" applyFont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left" vertical="center" wrapText="1"/>
    </xf>
    <xf numFmtId="0" fontId="57" fillId="5" borderId="1" xfId="1" applyFont="1" applyFill="1" applyBorder="1" applyAlignment="1">
      <alignment horizontal="center" vertical="center"/>
    </xf>
    <xf numFmtId="0" fontId="55" fillId="5" borderId="1" xfId="1" applyFont="1" applyFill="1" applyBorder="1" applyAlignment="1">
      <alignment horizontal="center" vertical="center"/>
    </xf>
    <xf numFmtId="0" fontId="69" fillId="5" borderId="1" xfId="1" applyFont="1" applyFill="1" applyBorder="1" applyAlignment="1">
      <alignment horizontal="center" vertical="center"/>
    </xf>
    <xf numFmtId="0" fontId="69" fillId="5" borderId="1" xfId="1" applyNumberFormat="1" applyFont="1" applyFill="1" applyBorder="1" applyAlignment="1">
      <alignment horizontal="center" vertical="center"/>
    </xf>
    <xf numFmtId="0" fontId="60" fillId="5" borderId="1" xfId="1" applyNumberFormat="1" applyFont="1" applyFill="1" applyBorder="1" applyAlignment="1">
      <alignment horizontal="center" vertical="center"/>
    </xf>
    <xf numFmtId="0" fontId="69" fillId="5" borderId="10" xfId="1" applyFont="1" applyFill="1" applyBorder="1" applyAlignment="1">
      <alignment horizontal="center" vertical="center"/>
    </xf>
    <xf numFmtId="0" fontId="69" fillId="5" borderId="10" xfId="1" applyNumberFormat="1" applyFont="1" applyFill="1" applyBorder="1" applyAlignment="1">
      <alignment horizontal="center" vertical="center"/>
    </xf>
    <xf numFmtId="0" fontId="60" fillId="5" borderId="10" xfId="1" applyNumberFormat="1" applyFont="1" applyFill="1" applyBorder="1" applyAlignment="1">
      <alignment horizontal="center" vertical="center"/>
    </xf>
    <xf numFmtId="0" fontId="69" fillId="5" borderId="6" xfId="1" applyFont="1" applyFill="1" applyBorder="1" applyAlignment="1">
      <alignment horizontal="center" vertical="center"/>
    </xf>
    <xf numFmtId="0" fontId="69" fillId="5" borderId="6" xfId="1" applyNumberFormat="1" applyFont="1" applyFill="1" applyBorder="1" applyAlignment="1">
      <alignment horizontal="center" vertical="center"/>
    </xf>
    <xf numFmtId="0" fontId="60" fillId="5" borderId="6" xfId="1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32" fillId="9" borderId="0" xfId="1" applyFont="1" applyFill="1" applyAlignment="1">
      <alignment horizontal="center" vertical="center"/>
    </xf>
    <xf numFmtId="0" fontId="38" fillId="9" borderId="1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9" borderId="6" xfId="0" applyFont="1" applyFill="1" applyBorder="1" applyAlignment="1">
      <alignment horizontal="center" vertical="center" wrapText="1"/>
    </xf>
    <xf numFmtId="0" fontId="33" fillId="9" borderId="0" xfId="1" applyFont="1" applyFill="1" applyAlignment="1">
      <alignment horizontal="center" vertical="center"/>
    </xf>
    <xf numFmtId="0" fontId="38" fillId="9" borderId="0" xfId="0" applyFont="1" applyFill="1" applyBorder="1" applyAlignment="1">
      <alignment horizontal="left" vertical="center" wrapText="1"/>
    </xf>
    <xf numFmtId="0" fontId="34" fillId="9" borderId="0" xfId="1" applyFont="1" applyFill="1" applyBorder="1" applyAlignment="1">
      <alignment horizontal="center" vertical="center"/>
    </xf>
    <xf numFmtId="0" fontId="3" fillId="9" borderId="0" xfId="1" applyFill="1" applyBorder="1" applyAlignment="1">
      <alignment horizontal="left" vertical="center"/>
    </xf>
    <xf numFmtId="0" fontId="3" fillId="9" borderId="0" xfId="1" applyFill="1" applyAlignment="1">
      <alignment horizontal="center" vertical="center"/>
    </xf>
    <xf numFmtId="0" fontId="34" fillId="4" borderId="7" xfId="1" applyFont="1" applyFill="1" applyBorder="1" applyAlignment="1">
      <alignment horizontal="center" vertical="center"/>
    </xf>
    <xf numFmtId="0" fontId="33" fillId="4" borderId="1" xfId="1" applyFont="1" applyFill="1" applyBorder="1" applyAlignment="1">
      <alignment horizontal="center" vertical="center"/>
    </xf>
    <xf numFmtId="14" fontId="18" fillId="9" borderId="1" xfId="0" applyNumberFormat="1" applyFont="1" applyFill="1" applyBorder="1" applyAlignment="1">
      <alignment horizontal="center" vertical="center" textRotation="90" wrapText="1"/>
    </xf>
    <xf numFmtId="14" fontId="33" fillId="9" borderId="1" xfId="1" applyNumberFormat="1" applyFont="1" applyFill="1" applyBorder="1" applyAlignment="1">
      <alignment horizontal="center" vertical="center" textRotation="90"/>
    </xf>
    <xf numFmtId="164" fontId="8" fillId="9" borderId="1" xfId="0" applyNumberFormat="1" applyFont="1" applyFill="1" applyBorder="1" applyAlignment="1">
      <alignment horizontal="center" vertical="center" textRotation="90" wrapText="1"/>
    </xf>
    <xf numFmtId="164" fontId="33" fillId="9" borderId="1" xfId="1" applyNumberFormat="1" applyFont="1" applyFill="1" applyBorder="1" applyAlignment="1">
      <alignment horizontal="center" vertical="center" textRotation="90"/>
    </xf>
    <xf numFmtId="0" fontId="35" fillId="8" borderId="4" xfId="0" applyFont="1" applyFill="1" applyBorder="1" applyAlignment="1">
      <alignment horizontal="center" vertical="center"/>
    </xf>
    <xf numFmtId="0" fontId="38" fillId="8" borderId="6" xfId="0" applyFont="1" applyFill="1" applyBorder="1" applyAlignment="1">
      <alignment vertical="center" wrapText="1"/>
    </xf>
    <xf numFmtId="0" fontId="2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10" fillId="4" borderId="35" xfId="1" applyFont="1" applyFill="1" applyBorder="1" applyAlignment="1">
      <alignment horizontal="center" vertical="center" wrapText="1"/>
    </xf>
    <xf numFmtId="0" fontId="21" fillId="4" borderId="35" xfId="1" applyFont="1" applyFill="1" applyBorder="1" applyAlignment="1">
      <alignment horizontal="center" vertical="center" wrapText="1"/>
    </xf>
    <xf numFmtId="0" fontId="10" fillId="4" borderId="32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/>
    </xf>
    <xf numFmtId="0" fontId="59" fillId="5" borderId="5" xfId="0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/>
    </xf>
    <xf numFmtId="0" fontId="43" fillId="8" borderId="31" xfId="0" applyFont="1" applyFill="1" applyBorder="1" applyAlignment="1">
      <alignment horizontal="center" vertical="center"/>
    </xf>
    <xf numFmtId="0" fontId="21" fillId="8" borderId="3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4" fillId="4" borderId="45" xfId="1" applyFont="1" applyFill="1" applyBorder="1" applyAlignment="1">
      <alignment horizontal="center" vertical="center"/>
    </xf>
    <xf numFmtId="0" fontId="46" fillId="5" borderId="0" xfId="1" applyFont="1" applyFill="1" applyAlignment="1">
      <alignment horizontal="center" vertical="center"/>
    </xf>
    <xf numFmtId="0" fontId="21" fillId="6" borderId="31" xfId="1" applyFont="1" applyFill="1" applyBorder="1" applyAlignment="1">
      <alignment horizontal="center" vertical="center" wrapText="1"/>
    </xf>
    <xf numFmtId="0" fontId="21" fillId="6" borderId="1" xfId="1" applyFont="1" applyFill="1" applyBorder="1" applyAlignment="1">
      <alignment horizontal="center" vertical="center"/>
    </xf>
    <xf numFmtId="0" fontId="77" fillId="0" borderId="0" xfId="1" applyFont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29" xfId="1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78" fillId="3" borderId="18" xfId="1" applyFont="1" applyFill="1" applyBorder="1" applyAlignment="1">
      <alignment horizontal="center" vertical="center" textRotation="90" wrapText="1"/>
    </xf>
    <xf numFmtId="0" fontId="78" fillId="3" borderId="6" xfId="1" applyFont="1" applyFill="1" applyBorder="1" applyAlignment="1">
      <alignment horizontal="center" vertical="center" textRotation="90" wrapText="1"/>
    </xf>
    <xf numFmtId="0" fontId="10" fillId="5" borderId="22" xfId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46" fillId="3" borderId="18" xfId="1" applyFont="1" applyFill="1" applyBorder="1" applyAlignment="1">
      <alignment horizontal="center" vertical="center" textRotation="90" wrapText="1"/>
    </xf>
    <xf numFmtId="0" fontId="46" fillId="3" borderId="6" xfId="1" applyFont="1" applyFill="1" applyBorder="1" applyAlignment="1">
      <alignment horizontal="center" vertical="center" textRotation="90" wrapText="1"/>
    </xf>
    <xf numFmtId="0" fontId="46" fillId="4" borderId="15" xfId="1" applyFont="1" applyFill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wrapText="1"/>
    </xf>
    <xf numFmtId="0" fontId="78" fillId="3" borderId="1" xfId="1" applyFont="1" applyFill="1" applyBorder="1" applyAlignment="1">
      <alignment horizontal="center" vertical="center" textRotation="90" wrapText="1"/>
    </xf>
    <xf numFmtId="0" fontId="4" fillId="5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33" fillId="4" borderId="18" xfId="1" applyFont="1" applyFill="1" applyBorder="1" applyAlignment="1">
      <alignment horizontal="center" vertical="center" textRotation="90" wrapText="1"/>
    </xf>
    <xf numFmtId="0" fontId="33" fillId="4" borderId="14" xfId="1" applyFont="1" applyFill="1" applyBorder="1" applyAlignment="1">
      <alignment horizontal="center" vertical="center" textRotation="90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8" fillId="5" borderId="1" xfId="1" applyFont="1" applyFill="1" applyBorder="1" applyAlignment="1">
      <alignment horizontal="center" vertical="center"/>
    </xf>
    <xf numFmtId="0" fontId="33" fillId="3" borderId="1" xfId="1" applyFont="1" applyFill="1" applyBorder="1" applyAlignment="1">
      <alignment horizontal="center" vertical="center" textRotation="90" wrapText="1"/>
    </xf>
    <xf numFmtId="0" fontId="48" fillId="5" borderId="1" xfId="1" applyFont="1" applyFill="1" applyBorder="1" applyAlignment="1">
      <alignment horizontal="center" vertical="center" textRotation="90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8" fillId="3" borderId="15" xfId="1" applyFont="1" applyFill="1" applyBorder="1" applyAlignment="1">
      <alignment horizontal="center" vertical="center" textRotation="90" wrapText="1"/>
    </xf>
    <xf numFmtId="0" fontId="33" fillId="5" borderId="1" xfId="1" applyFont="1" applyFill="1" applyBorder="1" applyAlignment="1">
      <alignment horizontal="center" vertical="center"/>
    </xf>
    <xf numFmtId="0" fontId="33" fillId="3" borderId="18" xfId="1" applyFont="1" applyFill="1" applyBorder="1" applyAlignment="1">
      <alignment horizontal="center" vertical="center" textRotation="90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13" xfId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textRotation="90" wrapText="1"/>
    </xf>
    <xf numFmtId="164" fontId="8" fillId="5" borderId="18" xfId="0" applyNumberFormat="1" applyFont="1" applyFill="1" applyBorder="1" applyAlignment="1">
      <alignment horizontal="center" vertical="center" textRotation="90" wrapText="1"/>
    </xf>
    <xf numFmtId="164" fontId="33" fillId="5" borderId="1" xfId="1" applyNumberFormat="1" applyFont="1" applyFill="1" applyBorder="1" applyAlignment="1">
      <alignment horizontal="center" vertical="center" textRotation="90"/>
    </xf>
    <xf numFmtId="164" fontId="33" fillId="5" borderId="18" xfId="1" applyNumberFormat="1" applyFont="1" applyFill="1" applyBorder="1" applyAlignment="1">
      <alignment horizontal="center" vertical="center" textRotation="90"/>
    </xf>
    <xf numFmtId="0" fontId="48" fillId="0" borderId="1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 textRotation="90"/>
    </xf>
    <xf numFmtId="14" fontId="25" fillId="0" borderId="0" xfId="0" applyNumberFormat="1" applyFont="1" applyAlignment="1">
      <alignment horizontal="center" vertical="center" wrapText="1"/>
    </xf>
    <xf numFmtId="164" fontId="79" fillId="5" borderId="18" xfId="0" applyNumberFormat="1" applyFont="1" applyFill="1" applyBorder="1" applyAlignment="1">
      <alignment horizontal="center" vertical="center" textRotation="90" wrapText="1"/>
    </xf>
    <xf numFmtId="164" fontId="79" fillId="5" borderId="6" xfId="0" applyNumberFormat="1" applyFont="1" applyFill="1" applyBorder="1" applyAlignment="1">
      <alignment horizontal="center" vertical="center" textRotation="90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164" fontId="78" fillId="5" borderId="1" xfId="1" applyNumberFormat="1" applyFont="1" applyFill="1" applyBorder="1" applyAlignment="1">
      <alignment horizontal="center" vertical="center" textRotation="90"/>
    </xf>
    <xf numFmtId="164" fontId="78" fillId="5" borderId="18" xfId="1" applyNumberFormat="1" applyFont="1" applyFill="1" applyBorder="1" applyAlignment="1">
      <alignment horizontal="center" vertical="center" textRotation="90"/>
    </xf>
    <xf numFmtId="0" fontId="78" fillId="3" borderId="1" xfId="1" applyNumberFormat="1" applyFont="1" applyFill="1" applyBorder="1" applyAlignment="1">
      <alignment horizontal="center" vertical="center" textRotation="90" wrapText="1"/>
    </xf>
    <xf numFmtId="0" fontId="78" fillId="3" borderId="18" xfId="1" applyNumberFormat="1" applyFont="1" applyFill="1" applyBorder="1" applyAlignment="1">
      <alignment horizontal="center" vertical="center" textRotation="90" wrapText="1"/>
    </xf>
    <xf numFmtId="0" fontId="78" fillId="3" borderId="14" xfId="1" applyFont="1" applyFill="1" applyBorder="1" applyAlignment="1">
      <alignment horizontal="center" vertical="center" textRotation="90" wrapText="1"/>
    </xf>
    <xf numFmtId="0" fontId="5" fillId="5" borderId="1" xfId="1" applyFont="1" applyFill="1" applyBorder="1" applyAlignment="1">
      <alignment horizontal="center" vertical="center"/>
    </xf>
    <xf numFmtId="0" fontId="78" fillId="5" borderId="1" xfId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textRotation="90" wrapText="1"/>
    </xf>
    <xf numFmtId="14" fontId="5" fillId="5" borderId="18" xfId="0" applyNumberFormat="1" applyFont="1" applyFill="1" applyBorder="1" applyAlignment="1">
      <alignment horizontal="center" vertical="center" textRotation="90" wrapText="1"/>
    </xf>
    <xf numFmtId="14" fontId="48" fillId="5" borderId="1" xfId="1" applyNumberFormat="1" applyFont="1" applyFill="1" applyBorder="1" applyAlignment="1">
      <alignment horizontal="center" vertical="center" textRotation="90"/>
    </xf>
    <xf numFmtId="14" fontId="48" fillId="5" borderId="18" xfId="1" applyNumberFormat="1" applyFont="1" applyFill="1" applyBorder="1" applyAlignment="1">
      <alignment horizontal="center" vertical="center" textRotation="90"/>
    </xf>
    <xf numFmtId="164" fontId="79" fillId="5" borderId="1" xfId="0" applyNumberFormat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1" fontId="46" fillId="0" borderId="39" xfId="1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9" fillId="0" borderId="43" xfId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3" fillId="9" borderId="1" xfId="1" applyFont="1" applyFill="1" applyBorder="1" applyAlignment="1">
      <alignment horizontal="center" vertical="center"/>
    </xf>
    <xf numFmtId="0" fontId="33" fillId="9" borderId="1" xfId="1" applyFont="1" applyFill="1" applyBorder="1" applyAlignment="1">
      <alignment horizontal="center" vertical="center" textRotation="90" wrapText="1"/>
    </xf>
    <xf numFmtId="0" fontId="16" fillId="9" borderId="1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7" fillId="9" borderId="5" xfId="1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 textRotation="90" wrapText="1"/>
    </xf>
    <xf numFmtId="0" fontId="53" fillId="3" borderId="18" xfId="1" applyFont="1" applyFill="1" applyBorder="1" applyAlignment="1">
      <alignment horizontal="center" vertical="center" textRotation="90" wrapText="1"/>
    </xf>
    <xf numFmtId="0" fontId="73" fillId="4" borderId="15" xfId="1" applyFont="1" applyFill="1" applyBorder="1" applyAlignment="1">
      <alignment horizontal="center" vertical="center" textRotation="90" wrapText="1"/>
    </xf>
    <xf numFmtId="0" fontId="7" fillId="7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2" borderId="24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42" fillId="3" borderId="0" xfId="1" applyFont="1" applyFill="1" applyAlignment="1">
      <alignment horizontal="center" vertical="center" wrapText="1"/>
    </xf>
    <xf numFmtId="0" fontId="42" fillId="3" borderId="19" xfId="1" applyFont="1" applyFill="1" applyBorder="1" applyAlignment="1">
      <alignment horizontal="center" vertical="center" wrapText="1"/>
    </xf>
    <xf numFmtId="0" fontId="82" fillId="2" borderId="16" xfId="1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82" fillId="2" borderId="5" xfId="1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3" fillId="3" borderId="15" xfId="1" applyFont="1" applyFill="1" applyBorder="1" applyAlignment="1">
      <alignment horizontal="center" vertical="center" textRotation="90" wrapText="1"/>
    </xf>
    <xf numFmtId="0" fontId="33" fillId="0" borderId="11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0" fontId="33" fillId="3" borderId="6" xfId="1" applyFont="1" applyFill="1" applyBorder="1" applyAlignment="1">
      <alignment horizontal="center" vertical="center" textRotation="90" wrapText="1"/>
    </xf>
    <xf numFmtId="0" fontId="7" fillId="2" borderId="16" xfId="1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76" fillId="0" borderId="0" xfId="1" applyFont="1" applyFill="1" applyBorder="1" applyAlignment="1">
      <alignment horizontal="center" vertical="center" wrapText="1"/>
    </xf>
    <xf numFmtId="0" fontId="76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33" fillId="4" borderId="15" xfId="1" applyFont="1" applyFill="1" applyBorder="1" applyAlignment="1">
      <alignment horizont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295275</xdr:rowOff>
    </xdr:from>
    <xdr:to>
      <xdr:col>1</xdr:col>
      <xdr:colOff>1150793</xdr:colOff>
      <xdr:row>2</xdr:row>
      <xdr:rowOff>557068</xdr:rowOff>
    </xdr:to>
    <xdr:pic>
      <xdr:nvPicPr>
        <xdr:cNvPr id="67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295275"/>
          <a:ext cx="1162050" cy="1647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3</xdr:row>
      <xdr:rowOff>0</xdr:rowOff>
    </xdr:from>
    <xdr:to>
      <xdr:col>31</xdr:col>
      <xdr:colOff>38099</xdr:colOff>
      <xdr:row>5</xdr:row>
      <xdr:rowOff>366280</xdr:rowOff>
    </xdr:to>
    <xdr:pic>
      <xdr:nvPicPr>
        <xdr:cNvPr id="4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7407273" y="1154545"/>
          <a:ext cx="1769917" cy="1780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</xdr:row>
      <xdr:rowOff>0</xdr:rowOff>
    </xdr:from>
    <xdr:to>
      <xdr:col>24</xdr:col>
      <xdr:colOff>110691</xdr:colOff>
      <xdr:row>5</xdr:row>
      <xdr:rowOff>673186</xdr:rowOff>
    </xdr:to>
    <xdr:pic>
      <xdr:nvPicPr>
        <xdr:cNvPr id="4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29527500" y="489122"/>
          <a:ext cx="2118664" cy="2423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152400</xdr:rowOff>
    </xdr:from>
    <xdr:to>
      <xdr:col>2</xdr:col>
      <xdr:colOff>763504</xdr:colOff>
      <xdr:row>2</xdr:row>
      <xdr:rowOff>242136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52400"/>
          <a:ext cx="1628775" cy="2219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33</xdr:col>
      <xdr:colOff>64169</xdr:colOff>
      <xdr:row>5</xdr:row>
      <xdr:rowOff>164933</xdr:rowOff>
    </xdr:to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0630395" y="802105"/>
          <a:ext cx="1593182" cy="1042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1392655</xdr:colOff>
      <xdr:row>5</xdr:row>
      <xdr:rowOff>238125</xdr:rowOff>
    </xdr:to>
    <xdr:pic>
      <xdr:nvPicPr>
        <xdr:cNvPr id="88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61925"/>
          <a:ext cx="1381125" cy="2047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32</xdr:col>
      <xdr:colOff>99762</xdr:colOff>
      <xdr:row>5</xdr:row>
      <xdr:rowOff>104775</xdr:rowOff>
    </xdr:to>
    <xdr:pic>
      <xdr:nvPicPr>
        <xdr:cNvPr id="5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28600066" y="0"/>
          <a:ext cx="2105025" cy="2084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1281113</xdr:colOff>
      <xdr:row>5</xdr:row>
      <xdr:rowOff>190500</xdr:rowOff>
    </xdr:to>
    <xdr:pic>
      <xdr:nvPicPr>
        <xdr:cNvPr id="107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61925"/>
          <a:ext cx="1285875" cy="1943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30</xdr:col>
      <xdr:colOff>485776</xdr:colOff>
      <xdr:row>5</xdr:row>
      <xdr:rowOff>76200</xdr:rowOff>
    </xdr:to>
    <xdr:pic>
      <xdr:nvPicPr>
        <xdr:cNvPr id="4" name="Рисунок 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28646438" y="0"/>
          <a:ext cx="1700213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</xdr:col>
      <xdr:colOff>1385711</xdr:colOff>
      <xdr:row>5</xdr:row>
      <xdr:rowOff>171450</xdr:rowOff>
    </xdr:to>
    <xdr:pic>
      <xdr:nvPicPr>
        <xdr:cNvPr id="117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61925"/>
          <a:ext cx="1400175" cy="1943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2</xdr:row>
      <xdr:rowOff>0</xdr:rowOff>
    </xdr:from>
    <xdr:to>
      <xdr:col>32</xdr:col>
      <xdr:colOff>539045</xdr:colOff>
      <xdr:row>6</xdr:row>
      <xdr:rowOff>371828</xdr:rowOff>
    </xdr:to>
    <xdr:pic>
      <xdr:nvPicPr>
        <xdr:cNvPr id="5" name="Рисунок 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7535556" y="740833"/>
          <a:ext cx="1562100" cy="1994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190500</xdr:rowOff>
    </xdr:from>
    <xdr:to>
      <xdr:col>1</xdr:col>
      <xdr:colOff>766608</xdr:colOff>
      <xdr:row>2</xdr:row>
      <xdr:rowOff>323850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90500"/>
          <a:ext cx="1304925" cy="1943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190500</xdr:rowOff>
    </xdr:from>
    <xdr:to>
      <xdr:col>1</xdr:col>
      <xdr:colOff>1046018</xdr:colOff>
      <xdr:row>5</xdr:row>
      <xdr:rowOff>200025</xdr:rowOff>
    </xdr:to>
    <xdr:pic>
      <xdr:nvPicPr>
        <xdr:cNvPr id="136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90500"/>
          <a:ext cx="1304925" cy="1943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75"/>
  <sheetViews>
    <sheetView view="pageBreakPreview" zoomScale="33" zoomScaleNormal="53" zoomScaleSheetLayoutView="33" workbookViewId="0">
      <selection activeCell="A7" sqref="A7:XFD7"/>
    </sheetView>
  </sheetViews>
  <sheetFormatPr defaultRowHeight="12.75"/>
  <cols>
    <col min="1" max="1" width="10.5703125" style="5" customWidth="1"/>
    <col min="2" max="2" width="58" style="80" customWidth="1"/>
    <col min="3" max="3" width="14.7109375" style="5" customWidth="1"/>
    <col min="4" max="4" width="14.5703125" style="5" customWidth="1"/>
    <col min="5" max="5" width="41" style="5" customWidth="1"/>
    <col min="6" max="6" width="46.28515625" style="5" customWidth="1"/>
    <col min="7" max="7" width="40.140625" style="5" customWidth="1"/>
    <col min="8" max="8" width="14.42578125" style="5" customWidth="1"/>
    <col min="9" max="9" width="16.7109375" style="5" customWidth="1"/>
    <col min="10" max="10" width="13.28515625" style="170" customWidth="1"/>
    <col min="11" max="11" width="19" style="5" customWidth="1"/>
    <col min="12" max="12" width="14.42578125" style="170" customWidth="1"/>
    <col min="13" max="13" width="16.7109375" style="170" customWidth="1"/>
    <col min="14" max="14" width="13.28515625" style="170" customWidth="1"/>
    <col min="15" max="15" width="19.140625" style="5" customWidth="1"/>
    <col min="16" max="16" width="14.42578125" style="170" customWidth="1"/>
    <col min="17" max="17" width="16.7109375" style="170" customWidth="1"/>
    <col min="18" max="18" width="13.28515625" style="170" customWidth="1"/>
    <col min="19" max="19" width="18.28515625" style="5" customWidth="1"/>
    <col min="20" max="20" width="14.42578125" style="170" customWidth="1"/>
    <col min="21" max="21" width="16.7109375" style="170" customWidth="1"/>
    <col min="22" max="22" width="13.28515625" style="170" customWidth="1"/>
    <col min="23" max="23" width="12.7109375" style="5" customWidth="1"/>
    <col min="24" max="24" width="14.42578125" style="170" customWidth="1"/>
    <col min="25" max="25" width="16.7109375" style="5" customWidth="1"/>
    <col min="26" max="26" width="13.28515625" style="5" customWidth="1"/>
    <col min="27" max="27" width="12.7109375" style="5" customWidth="1"/>
    <col min="28" max="28" width="14.42578125" style="170" customWidth="1"/>
    <col min="29" max="29" width="16.7109375" style="5" customWidth="1"/>
    <col min="30" max="30" width="13.28515625" style="5" customWidth="1"/>
    <col min="31" max="31" width="12.7109375" style="5" customWidth="1"/>
    <col min="32" max="32" width="15.7109375" style="5" customWidth="1"/>
    <col min="33" max="16384" width="9.140625" style="5"/>
  </cols>
  <sheetData>
    <row r="1" spans="1:32" s="1" customFormat="1" ht="84.75" customHeight="1">
      <c r="A1" s="550" t="s">
        <v>206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AB1" s="168"/>
    </row>
    <row r="2" spans="1:32" s="1" customFormat="1" ht="25.5" customHeight="1">
      <c r="A2" s="560"/>
      <c r="B2" s="561"/>
      <c r="C2" s="561"/>
      <c r="D2" s="561"/>
      <c r="E2" s="561"/>
      <c r="F2" s="561"/>
      <c r="G2" s="561"/>
      <c r="H2" s="561"/>
      <c r="I2" s="561"/>
      <c r="J2" s="168"/>
      <c r="L2" s="168"/>
      <c r="M2" s="168"/>
      <c r="N2" s="168"/>
      <c r="P2" s="168"/>
      <c r="Q2" s="168"/>
      <c r="R2" s="168"/>
      <c r="T2" s="168"/>
      <c r="U2" s="168"/>
      <c r="V2" s="168"/>
      <c r="X2" s="168"/>
      <c r="AB2" s="168"/>
    </row>
    <row r="3" spans="1:32" s="1" customFormat="1" ht="58.5" customHeight="1">
      <c r="A3" s="566" t="s">
        <v>448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AB3" s="168"/>
    </row>
    <row r="4" spans="1:32" s="1" customFormat="1" ht="27" customHeight="1">
      <c r="A4" s="562"/>
      <c r="B4" s="562"/>
      <c r="C4" s="562"/>
      <c r="D4" s="562"/>
      <c r="E4" s="562"/>
      <c r="F4" s="562"/>
      <c r="G4" s="562"/>
      <c r="H4" s="563"/>
      <c r="I4" s="563"/>
      <c r="J4" s="168"/>
      <c r="L4" s="168"/>
      <c r="M4" s="168"/>
      <c r="N4" s="168"/>
      <c r="P4" s="168"/>
      <c r="Q4" s="168"/>
      <c r="R4" s="168"/>
      <c r="T4" s="168"/>
      <c r="U4" s="168"/>
      <c r="V4" s="168"/>
      <c r="X4" s="168"/>
      <c r="AB4" s="168"/>
    </row>
    <row r="5" spans="1:32" s="1" customFormat="1" ht="83.25" customHeight="1">
      <c r="A5" s="567" t="s">
        <v>449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AB5" s="168"/>
    </row>
    <row r="6" spans="1:32" s="48" customFormat="1" ht="56.25" customHeight="1">
      <c r="A6" s="565" t="s">
        <v>207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AB6" s="450"/>
    </row>
    <row r="7" spans="1:32" s="48" customFormat="1" ht="56.25" customHeight="1">
      <c r="A7" s="459"/>
      <c r="B7" s="564" t="s">
        <v>860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450"/>
    </row>
    <row r="8" spans="1:32" s="48" customFormat="1" ht="56.25" customHeight="1" thickBot="1">
      <c r="A8" s="459"/>
      <c r="B8" s="459"/>
      <c r="C8" s="459"/>
      <c r="D8" s="459"/>
      <c r="E8" s="459"/>
      <c r="F8" s="459"/>
      <c r="G8" s="459"/>
      <c r="H8" s="460"/>
      <c r="I8" s="460"/>
      <c r="J8" s="450"/>
      <c r="L8" s="450"/>
      <c r="M8" s="450"/>
      <c r="N8" s="450"/>
      <c r="P8" s="450"/>
      <c r="Q8" s="450"/>
      <c r="R8" s="450"/>
      <c r="T8" s="450"/>
      <c r="U8" s="450"/>
      <c r="V8" s="450"/>
      <c r="X8" s="450"/>
      <c r="AB8" s="450"/>
    </row>
    <row r="9" spans="1:32" s="2" customFormat="1" ht="56.25" customHeight="1">
      <c r="A9" s="572" t="s">
        <v>259</v>
      </c>
      <c r="B9" s="574" t="s">
        <v>209</v>
      </c>
      <c r="C9" s="568" t="s">
        <v>210</v>
      </c>
      <c r="D9" s="568" t="s">
        <v>0</v>
      </c>
      <c r="E9" s="568" t="s">
        <v>1</v>
      </c>
      <c r="F9" s="568" t="s">
        <v>2</v>
      </c>
      <c r="G9" s="570" t="s">
        <v>3</v>
      </c>
      <c r="H9" s="579" t="s">
        <v>211</v>
      </c>
      <c r="I9" s="579"/>
      <c r="J9" s="579"/>
      <c r="K9" s="580" t="s">
        <v>299</v>
      </c>
      <c r="L9" s="581" t="s">
        <v>325</v>
      </c>
      <c r="M9" s="581"/>
      <c r="N9" s="581"/>
      <c r="O9" s="580" t="s">
        <v>402</v>
      </c>
      <c r="P9" s="551" t="s">
        <v>459</v>
      </c>
      <c r="Q9" s="552"/>
      <c r="R9" s="553"/>
      <c r="S9" s="554" t="s">
        <v>597</v>
      </c>
      <c r="T9" s="551" t="s">
        <v>604</v>
      </c>
      <c r="U9" s="552"/>
      <c r="V9" s="553"/>
      <c r="W9" s="554" t="s">
        <v>641</v>
      </c>
      <c r="X9" s="551" t="s">
        <v>699</v>
      </c>
      <c r="Y9" s="552"/>
      <c r="Z9" s="553"/>
      <c r="AA9" s="554" t="s">
        <v>708</v>
      </c>
      <c r="AB9" s="551" t="s">
        <v>729</v>
      </c>
      <c r="AC9" s="552"/>
      <c r="AD9" s="553"/>
      <c r="AE9" s="576" t="s">
        <v>708</v>
      </c>
      <c r="AF9" s="578" t="s">
        <v>694</v>
      </c>
    </row>
    <row r="10" spans="1:32" s="2" customFormat="1" ht="188.25" customHeight="1" thickBot="1">
      <c r="A10" s="573"/>
      <c r="B10" s="575"/>
      <c r="C10" s="569"/>
      <c r="D10" s="569"/>
      <c r="E10" s="569"/>
      <c r="F10" s="569"/>
      <c r="G10" s="571"/>
      <c r="H10" s="454">
        <v>41355</v>
      </c>
      <c r="I10" s="454">
        <v>41356</v>
      </c>
      <c r="J10" s="455">
        <v>41357</v>
      </c>
      <c r="K10" s="554"/>
      <c r="L10" s="456" t="s">
        <v>380</v>
      </c>
      <c r="M10" s="456">
        <v>41377</v>
      </c>
      <c r="N10" s="456" t="s">
        <v>447</v>
      </c>
      <c r="O10" s="554"/>
      <c r="P10" s="457">
        <v>41425</v>
      </c>
      <c r="Q10" s="457">
        <v>41426</v>
      </c>
      <c r="R10" s="457">
        <v>41427</v>
      </c>
      <c r="S10" s="555"/>
      <c r="T10" s="456">
        <v>41460</v>
      </c>
      <c r="U10" s="456">
        <v>41461</v>
      </c>
      <c r="V10" s="456">
        <v>41462</v>
      </c>
      <c r="W10" s="555"/>
      <c r="X10" s="458" t="s">
        <v>696</v>
      </c>
      <c r="Y10" s="458" t="s">
        <v>704</v>
      </c>
      <c r="Z10" s="458" t="s">
        <v>705</v>
      </c>
      <c r="AA10" s="555"/>
      <c r="AB10" s="458" t="s">
        <v>861</v>
      </c>
      <c r="AC10" s="458" t="s">
        <v>862</v>
      </c>
      <c r="AD10" s="458" t="s">
        <v>863</v>
      </c>
      <c r="AE10" s="577"/>
      <c r="AF10" s="578"/>
    </row>
    <row r="11" spans="1:32" s="2" customFormat="1" ht="64.5" customHeight="1">
      <c r="A11" s="65">
        <v>1</v>
      </c>
      <c r="B11" s="78" t="s">
        <v>95</v>
      </c>
      <c r="C11" s="4">
        <v>1992</v>
      </c>
      <c r="D11" s="4" t="s">
        <v>4</v>
      </c>
      <c r="E11" s="4" t="s">
        <v>292</v>
      </c>
      <c r="F11" s="9" t="s">
        <v>5</v>
      </c>
      <c r="G11" s="75" t="s">
        <v>116</v>
      </c>
      <c r="H11" s="67">
        <v>0</v>
      </c>
      <c r="I11" s="64">
        <v>16</v>
      </c>
      <c r="J11" s="165"/>
      <c r="K11" s="239">
        <f t="shared" ref="K11:K42" si="0">J11+I11+H11</f>
        <v>16</v>
      </c>
      <c r="L11" s="165"/>
      <c r="M11" s="165"/>
      <c r="N11" s="165"/>
      <c r="O11" s="239">
        <f t="shared" ref="O11:O42" si="1">N11+M11+L11</f>
        <v>0</v>
      </c>
      <c r="P11" s="165"/>
      <c r="Q11" s="165"/>
      <c r="R11" s="165"/>
      <c r="S11" s="239">
        <f t="shared" ref="S11:S42" si="2">R11+Q11+P11</f>
        <v>0</v>
      </c>
      <c r="T11" s="165"/>
      <c r="U11" s="165"/>
      <c r="V11" s="165"/>
      <c r="W11" s="239">
        <f t="shared" ref="W11:W42" si="3">V11+U11+T11</f>
        <v>0</v>
      </c>
      <c r="X11" s="165"/>
      <c r="Y11" s="67"/>
      <c r="Z11" s="165"/>
      <c r="AA11" s="241">
        <f t="shared" ref="AA11:AA42" si="4">Z11+Y11+X11</f>
        <v>0</v>
      </c>
      <c r="AB11" s="165"/>
      <c r="AC11" s="67"/>
      <c r="AD11" s="165"/>
      <c r="AE11" s="241">
        <f t="shared" ref="AE11:AE42" si="5">AD11+AC11+AB11</f>
        <v>0</v>
      </c>
      <c r="AF11" s="240">
        <f t="shared" ref="AF11:AF42" si="6">AA11+W11+S11+O11+K11+AE11</f>
        <v>16</v>
      </c>
    </row>
    <row r="12" spans="1:32" s="2" customFormat="1" ht="64.5" customHeight="1">
      <c r="A12" s="65">
        <f>A11+1</f>
        <v>2</v>
      </c>
      <c r="B12" s="78" t="s">
        <v>185</v>
      </c>
      <c r="C12" s="4">
        <v>1995</v>
      </c>
      <c r="D12" s="4" t="s">
        <v>148</v>
      </c>
      <c r="E12" s="4" t="s">
        <v>187</v>
      </c>
      <c r="F12" s="9" t="s">
        <v>8</v>
      </c>
      <c r="G12" s="75" t="s">
        <v>9</v>
      </c>
      <c r="H12" s="67">
        <v>2</v>
      </c>
      <c r="I12" s="64">
        <v>15</v>
      </c>
      <c r="J12" s="165">
        <v>16</v>
      </c>
      <c r="K12" s="239">
        <f t="shared" si="0"/>
        <v>33</v>
      </c>
      <c r="L12" s="165">
        <v>15</v>
      </c>
      <c r="M12" s="165">
        <v>16</v>
      </c>
      <c r="N12" s="165">
        <v>1</v>
      </c>
      <c r="O12" s="239">
        <f t="shared" si="1"/>
        <v>32</v>
      </c>
      <c r="P12" s="165"/>
      <c r="Q12" s="165"/>
      <c r="R12" s="165"/>
      <c r="S12" s="239">
        <f t="shared" si="2"/>
        <v>0</v>
      </c>
      <c r="T12" s="165"/>
      <c r="U12" s="165"/>
      <c r="V12" s="165"/>
      <c r="W12" s="239">
        <f t="shared" si="3"/>
        <v>0</v>
      </c>
      <c r="X12" s="165"/>
      <c r="Y12" s="165"/>
      <c r="Z12" s="165"/>
      <c r="AA12" s="241">
        <f t="shared" si="4"/>
        <v>0</v>
      </c>
      <c r="AB12" s="165"/>
      <c r="AC12" s="165"/>
      <c r="AD12" s="165"/>
      <c r="AE12" s="241">
        <f t="shared" si="5"/>
        <v>0</v>
      </c>
      <c r="AF12" s="240">
        <f t="shared" si="6"/>
        <v>65</v>
      </c>
    </row>
    <row r="13" spans="1:32" s="2" customFormat="1" ht="64.5" customHeight="1">
      <c r="A13" s="65">
        <f t="shared" ref="A13:A97" si="7">A12+1</f>
        <v>3</v>
      </c>
      <c r="B13" s="22" t="s">
        <v>94</v>
      </c>
      <c r="C13" s="10">
        <v>1988</v>
      </c>
      <c r="D13" s="10" t="s">
        <v>4</v>
      </c>
      <c r="E13" s="10" t="s">
        <v>224</v>
      </c>
      <c r="F13" s="251" t="s">
        <v>93</v>
      </c>
      <c r="G13" s="59" t="s">
        <v>6</v>
      </c>
      <c r="H13" s="67">
        <v>1</v>
      </c>
      <c r="I13" s="64">
        <v>14</v>
      </c>
      <c r="J13" s="165">
        <v>1</v>
      </c>
      <c r="K13" s="239">
        <f t="shared" si="0"/>
        <v>16</v>
      </c>
      <c r="L13" s="165"/>
      <c r="M13" s="165"/>
      <c r="N13" s="165"/>
      <c r="O13" s="239">
        <f t="shared" si="1"/>
        <v>0</v>
      </c>
      <c r="P13" s="165"/>
      <c r="Q13" s="165"/>
      <c r="R13" s="165"/>
      <c r="S13" s="239">
        <f t="shared" si="2"/>
        <v>0</v>
      </c>
      <c r="T13" s="165"/>
      <c r="U13" s="165"/>
      <c r="V13" s="165"/>
      <c r="W13" s="239">
        <f t="shared" si="3"/>
        <v>0</v>
      </c>
      <c r="X13" s="165"/>
      <c r="Y13" s="67"/>
      <c r="Z13" s="165"/>
      <c r="AA13" s="241">
        <f t="shared" si="4"/>
        <v>0</v>
      </c>
      <c r="AB13" s="165"/>
      <c r="AC13" s="67"/>
      <c r="AD13" s="165"/>
      <c r="AE13" s="241">
        <f t="shared" si="5"/>
        <v>0</v>
      </c>
      <c r="AF13" s="240">
        <f t="shared" si="6"/>
        <v>16</v>
      </c>
    </row>
    <row r="14" spans="1:32" s="2" customFormat="1" ht="64.5" customHeight="1">
      <c r="A14" s="65">
        <f t="shared" si="7"/>
        <v>4</v>
      </c>
      <c r="B14" s="78" t="s">
        <v>130</v>
      </c>
      <c r="C14" s="4">
        <v>1998</v>
      </c>
      <c r="D14" s="4" t="s">
        <v>72</v>
      </c>
      <c r="E14" s="4" t="s">
        <v>131</v>
      </c>
      <c r="F14" s="9" t="s">
        <v>132</v>
      </c>
      <c r="G14" s="75" t="s">
        <v>23</v>
      </c>
      <c r="H14" s="67">
        <v>1</v>
      </c>
      <c r="I14" s="64">
        <v>13</v>
      </c>
      <c r="J14" s="165">
        <v>3</v>
      </c>
      <c r="K14" s="239">
        <f t="shared" si="0"/>
        <v>17</v>
      </c>
      <c r="L14" s="165">
        <v>12</v>
      </c>
      <c r="M14" s="165"/>
      <c r="N14" s="165"/>
      <c r="O14" s="239">
        <f t="shared" si="1"/>
        <v>12</v>
      </c>
      <c r="P14" s="165"/>
      <c r="Q14" s="165"/>
      <c r="R14" s="165"/>
      <c r="S14" s="239">
        <f t="shared" si="2"/>
        <v>0</v>
      </c>
      <c r="T14" s="165"/>
      <c r="U14" s="165"/>
      <c r="V14" s="165"/>
      <c r="W14" s="239">
        <f t="shared" si="3"/>
        <v>0</v>
      </c>
      <c r="X14" s="165"/>
      <c r="Y14" s="67"/>
      <c r="Z14" s="165"/>
      <c r="AA14" s="241">
        <f t="shared" si="4"/>
        <v>0</v>
      </c>
      <c r="AB14" s="165"/>
      <c r="AC14" s="67"/>
      <c r="AD14" s="165"/>
      <c r="AE14" s="241">
        <f t="shared" si="5"/>
        <v>0</v>
      </c>
      <c r="AF14" s="240">
        <f t="shared" si="6"/>
        <v>29</v>
      </c>
    </row>
    <row r="15" spans="1:32" s="2" customFormat="1" ht="64.5" customHeight="1">
      <c r="A15" s="65">
        <f t="shared" si="7"/>
        <v>5</v>
      </c>
      <c r="B15" s="78" t="s">
        <v>106</v>
      </c>
      <c r="C15" s="4">
        <v>1985</v>
      </c>
      <c r="D15" s="4" t="s">
        <v>107</v>
      </c>
      <c r="E15" s="4" t="s">
        <v>222</v>
      </c>
      <c r="F15" s="9" t="s">
        <v>81</v>
      </c>
      <c r="G15" s="75" t="s">
        <v>280</v>
      </c>
      <c r="H15" s="67">
        <v>14</v>
      </c>
      <c r="I15" s="64">
        <v>12</v>
      </c>
      <c r="J15" s="165">
        <v>4</v>
      </c>
      <c r="K15" s="239">
        <f t="shared" si="0"/>
        <v>30</v>
      </c>
      <c r="L15" s="165">
        <v>1</v>
      </c>
      <c r="M15" s="165"/>
      <c r="N15" s="165">
        <v>1</v>
      </c>
      <c r="O15" s="239">
        <f t="shared" si="1"/>
        <v>2</v>
      </c>
      <c r="P15" s="165"/>
      <c r="Q15" s="165">
        <v>1</v>
      </c>
      <c r="R15" s="165"/>
      <c r="S15" s="239">
        <f t="shared" si="2"/>
        <v>1</v>
      </c>
      <c r="T15" s="165"/>
      <c r="U15" s="165"/>
      <c r="V15" s="165"/>
      <c r="W15" s="239">
        <f t="shared" si="3"/>
        <v>0</v>
      </c>
      <c r="X15" s="165">
        <v>14</v>
      </c>
      <c r="Y15" s="67">
        <v>6</v>
      </c>
      <c r="Z15" s="165">
        <v>14</v>
      </c>
      <c r="AA15" s="241">
        <f t="shared" si="4"/>
        <v>34</v>
      </c>
      <c r="AB15" s="165"/>
      <c r="AC15" s="67"/>
      <c r="AD15" s="165"/>
      <c r="AE15" s="241">
        <f t="shared" si="5"/>
        <v>0</v>
      </c>
      <c r="AF15" s="240">
        <f t="shared" si="6"/>
        <v>67</v>
      </c>
    </row>
    <row r="16" spans="1:32" s="2" customFormat="1" ht="64.5" customHeight="1">
      <c r="A16" s="65">
        <f t="shared" si="7"/>
        <v>6</v>
      </c>
      <c r="B16" s="189" t="s">
        <v>53</v>
      </c>
      <c r="C16" s="190">
        <v>1997</v>
      </c>
      <c r="D16" s="190"/>
      <c r="E16" s="190" t="s">
        <v>82</v>
      </c>
      <c r="F16" s="188" t="s">
        <v>81</v>
      </c>
      <c r="G16" s="191" t="s">
        <v>28</v>
      </c>
      <c r="H16" s="67">
        <v>11</v>
      </c>
      <c r="I16" s="64">
        <v>11</v>
      </c>
      <c r="J16" s="165">
        <v>1</v>
      </c>
      <c r="K16" s="239">
        <f t="shared" si="0"/>
        <v>23</v>
      </c>
      <c r="L16" s="165">
        <v>1</v>
      </c>
      <c r="M16" s="165">
        <v>8</v>
      </c>
      <c r="N16" s="165"/>
      <c r="O16" s="239">
        <f t="shared" si="1"/>
        <v>9</v>
      </c>
      <c r="P16" s="165"/>
      <c r="Q16" s="165"/>
      <c r="R16" s="165"/>
      <c r="S16" s="239">
        <f t="shared" si="2"/>
        <v>0</v>
      </c>
      <c r="T16" s="165"/>
      <c r="U16" s="165"/>
      <c r="V16" s="165"/>
      <c r="W16" s="239">
        <f t="shared" si="3"/>
        <v>0</v>
      </c>
      <c r="X16" s="165"/>
      <c r="Y16" s="67"/>
      <c r="Z16" s="165"/>
      <c r="AA16" s="241">
        <f t="shared" si="4"/>
        <v>0</v>
      </c>
      <c r="AB16" s="165"/>
      <c r="AC16" s="67"/>
      <c r="AD16" s="165"/>
      <c r="AE16" s="241">
        <f t="shared" si="5"/>
        <v>0</v>
      </c>
      <c r="AF16" s="240">
        <f t="shared" si="6"/>
        <v>32</v>
      </c>
    </row>
    <row r="17" spans="1:32" s="2" customFormat="1" ht="64.5" customHeight="1">
      <c r="A17" s="65">
        <f t="shared" si="7"/>
        <v>7</v>
      </c>
      <c r="B17" s="78" t="s">
        <v>73</v>
      </c>
      <c r="C17" s="4"/>
      <c r="D17" s="4" t="s">
        <v>11</v>
      </c>
      <c r="E17" s="76" t="s">
        <v>316</v>
      </c>
      <c r="F17" s="133" t="s">
        <v>5</v>
      </c>
      <c r="G17" s="75" t="s">
        <v>289</v>
      </c>
      <c r="H17" s="67"/>
      <c r="I17" s="64">
        <v>10</v>
      </c>
      <c r="J17" s="165">
        <v>7</v>
      </c>
      <c r="K17" s="239">
        <f t="shared" si="0"/>
        <v>17</v>
      </c>
      <c r="L17" s="165"/>
      <c r="M17" s="165"/>
      <c r="N17" s="165"/>
      <c r="O17" s="239">
        <f t="shared" si="1"/>
        <v>0</v>
      </c>
      <c r="P17" s="165"/>
      <c r="Q17" s="165"/>
      <c r="R17" s="165"/>
      <c r="S17" s="239">
        <f t="shared" si="2"/>
        <v>0</v>
      </c>
      <c r="T17" s="165"/>
      <c r="U17" s="165"/>
      <c r="V17" s="165"/>
      <c r="W17" s="239">
        <f t="shared" si="3"/>
        <v>0</v>
      </c>
      <c r="X17" s="165"/>
      <c r="Y17" s="67"/>
      <c r="Z17" s="165"/>
      <c r="AA17" s="241">
        <f t="shared" si="4"/>
        <v>0</v>
      </c>
      <c r="AB17" s="165"/>
      <c r="AC17" s="67"/>
      <c r="AD17" s="165"/>
      <c r="AE17" s="241">
        <f t="shared" si="5"/>
        <v>0</v>
      </c>
      <c r="AF17" s="240">
        <f t="shared" si="6"/>
        <v>17</v>
      </c>
    </row>
    <row r="18" spans="1:32" s="2" customFormat="1" ht="64.5" customHeight="1">
      <c r="A18" s="65">
        <f t="shared" si="7"/>
        <v>8</v>
      </c>
      <c r="B18" s="78" t="s">
        <v>199</v>
      </c>
      <c r="C18" s="4">
        <v>1958</v>
      </c>
      <c r="D18" s="4" t="s">
        <v>4</v>
      </c>
      <c r="E18" s="4" t="s">
        <v>322</v>
      </c>
      <c r="F18" s="9" t="s">
        <v>100</v>
      </c>
      <c r="G18" s="75" t="s">
        <v>101</v>
      </c>
      <c r="H18" s="67">
        <v>0</v>
      </c>
      <c r="I18" s="64">
        <v>9</v>
      </c>
      <c r="J18" s="165">
        <v>9</v>
      </c>
      <c r="K18" s="239">
        <f t="shared" si="0"/>
        <v>18</v>
      </c>
      <c r="L18" s="165"/>
      <c r="M18" s="165"/>
      <c r="N18" s="165"/>
      <c r="O18" s="239">
        <f t="shared" si="1"/>
        <v>0</v>
      </c>
      <c r="P18" s="165"/>
      <c r="Q18" s="165"/>
      <c r="R18" s="165"/>
      <c r="S18" s="239">
        <f t="shared" si="2"/>
        <v>0</v>
      </c>
      <c r="T18" s="165"/>
      <c r="U18" s="165"/>
      <c r="V18" s="165"/>
      <c r="W18" s="239">
        <f t="shared" si="3"/>
        <v>0</v>
      </c>
      <c r="X18" s="165"/>
      <c r="Y18" s="67"/>
      <c r="Z18" s="165"/>
      <c r="AA18" s="241">
        <f t="shared" si="4"/>
        <v>0</v>
      </c>
      <c r="AB18" s="165"/>
      <c r="AC18" s="67"/>
      <c r="AD18" s="165"/>
      <c r="AE18" s="241">
        <f t="shared" si="5"/>
        <v>0</v>
      </c>
      <c r="AF18" s="240">
        <f t="shared" si="6"/>
        <v>18</v>
      </c>
    </row>
    <row r="19" spans="1:32" s="2" customFormat="1" ht="64.5" customHeight="1">
      <c r="A19" s="65">
        <f t="shared" si="7"/>
        <v>9</v>
      </c>
      <c r="B19" s="78" t="s">
        <v>95</v>
      </c>
      <c r="C19" s="4">
        <v>1992</v>
      </c>
      <c r="D19" s="4" t="s">
        <v>4</v>
      </c>
      <c r="E19" s="4" t="s">
        <v>118</v>
      </c>
      <c r="F19" s="9" t="s">
        <v>5</v>
      </c>
      <c r="G19" s="75" t="s">
        <v>116</v>
      </c>
      <c r="H19" s="67">
        <v>6</v>
      </c>
      <c r="I19" s="64">
        <v>8</v>
      </c>
      <c r="J19" s="165"/>
      <c r="K19" s="239">
        <f t="shared" si="0"/>
        <v>14</v>
      </c>
      <c r="L19" s="165"/>
      <c r="M19" s="165"/>
      <c r="N19" s="165"/>
      <c r="O19" s="239">
        <f t="shared" si="1"/>
        <v>0</v>
      </c>
      <c r="P19" s="165"/>
      <c r="Q19" s="165"/>
      <c r="R19" s="165"/>
      <c r="S19" s="239">
        <f t="shared" si="2"/>
        <v>0</v>
      </c>
      <c r="T19" s="165"/>
      <c r="U19" s="165"/>
      <c r="V19" s="165"/>
      <c r="W19" s="239">
        <f t="shared" si="3"/>
        <v>0</v>
      </c>
      <c r="X19" s="165"/>
      <c r="Y19" s="67"/>
      <c r="Z19" s="165"/>
      <c r="AA19" s="241">
        <f t="shared" si="4"/>
        <v>0</v>
      </c>
      <c r="AB19" s="165"/>
      <c r="AC19" s="67"/>
      <c r="AD19" s="165"/>
      <c r="AE19" s="241">
        <f t="shared" si="5"/>
        <v>0</v>
      </c>
      <c r="AF19" s="240">
        <f t="shared" si="6"/>
        <v>14</v>
      </c>
    </row>
    <row r="20" spans="1:32" s="2" customFormat="1" ht="64.5" customHeight="1">
      <c r="A20" s="65">
        <f t="shared" si="7"/>
        <v>10</v>
      </c>
      <c r="B20" s="78" t="s">
        <v>88</v>
      </c>
      <c r="C20" s="4">
        <v>1997</v>
      </c>
      <c r="D20" s="4"/>
      <c r="E20" s="4" t="s">
        <v>225</v>
      </c>
      <c r="F20" s="9" t="s">
        <v>227</v>
      </c>
      <c r="G20" s="75" t="s">
        <v>105</v>
      </c>
      <c r="H20" s="67">
        <v>16</v>
      </c>
      <c r="I20" s="64">
        <v>7</v>
      </c>
      <c r="J20" s="165">
        <v>5</v>
      </c>
      <c r="K20" s="239">
        <f t="shared" si="0"/>
        <v>28</v>
      </c>
      <c r="L20" s="165"/>
      <c r="M20" s="165"/>
      <c r="N20" s="165"/>
      <c r="O20" s="239">
        <f t="shared" si="1"/>
        <v>0</v>
      </c>
      <c r="P20" s="165"/>
      <c r="Q20" s="165"/>
      <c r="R20" s="165"/>
      <c r="S20" s="239">
        <f t="shared" si="2"/>
        <v>0</v>
      </c>
      <c r="T20" s="165"/>
      <c r="U20" s="165"/>
      <c r="V20" s="165"/>
      <c r="W20" s="239">
        <f t="shared" si="3"/>
        <v>0</v>
      </c>
      <c r="X20" s="165"/>
      <c r="Y20" s="67"/>
      <c r="Z20" s="165"/>
      <c r="AA20" s="241">
        <f t="shared" si="4"/>
        <v>0</v>
      </c>
      <c r="AB20" s="165"/>
      <c r="AC20" s="67"/>
      <c r="AD20" s="165"/>
      <c r="AE20" s="241">
        <f t="shared" si="5"/>
        <v>0</v>
      </c>
      <c r="AF20" s="240">
        <f t="shared" si="6"/>
        <v>28</v>
      </c>
    </row>
    <row r="21" spans="1:32" s="2" customFormat="1" ht="64.5" customHeight="1">
      <c r="A21" s="65">
        <f t="shared" si="7"/>
        <v>11</v>
      </c>
      <c r="B21" s="78" t="s">
        <v>94</v>
      </c>
      <c r="C21" s="4">
        <v>1988</v>
      </c>
      <c r="D21" s="4" t="s">
        <v>4</v>
      </c>
      <c r="E21" s="10" t="s">
        <v>269</v>
      </c>
      <c r="F21" s="251" t="s">
        <v>93</v>
      </c>
      <c r="G21" s="59" t="s">
        <v>6</v>
      </c>
      <c r="H21" s="67">
        <v>1</v>
      </c>
      <c r="I21" s="64">
        <v>6</v>
      </c>
      <c r="J21" s="165">
        <v>1</v>
      </c>
      <c r="K21" s="239">
        <f t="shared" si="0"/>
        <v>8</v>
      </c>
      <c r="L21" s="165"/>
      <c r="M21" s="165"/>
      <c r="N21" s="165"/>
      <c r="O21" s="239">
        <f t="shared" si="1"/>
        <v>0</v>
      </c>
      <c r="P21" s="165"/>
      <c r="Q21" s="165"/>
      <c r="R21" s="165"/>
      <c r="S21" s="239">
        <f t="shared" si="2"/>
        <v>0</v>
      </c>
      <c r="T21" s="165"/>
      <c r="U21" s="165"/>
      <c r="V21" s="165"/>
      <c r="W21" s="239">
        <f t="shared" si="3"/>
        <v>0</v>
      </c>
      <c r="X21" s="165"/>
      <c r="Y21" s="67"/>
      <c r="Z21" s="165"/>
      <c r="AA21" s="241">
        <f t="shared" si="4"/>
        <v>0</v>
      </c>
      <c r="AB21" s="165"/>
      <c r="AC21" s="67"/>
      <c r="AD21" s="165"/>
      <c r="AE21" s="241">
        <f t="shared" si="5"/>
        <v>0</v>
      </c>
      <c r="AF21" s="240">
        <f t="shared" si="6"/>
        <v>8</v>
      </c>
    </row>
    <row r="22" spans="1:32" s="2" customFormat="1" ht="64.5" customHeight="1">
      <c r="A22" s="65">
        <f t="shared" si="7"/>
        <v>12</v>
      </c>
      <c r="B22" s="22" t="s">
        <v>110</v>
      </c>
      <c r="C22" s="10">
        <v>1995</v>
      </c>
      <c r="D22" s="10"/>
      <c r="E22" s="10" t="s">
        <v>217</v>
      </c>
      <c r="F22" s="251" t="s">
        <v>10</v>
      </c>
      <c r="G22" s="59" t="s">
        <v>13</v>
      </c>
      <c r="H22" s="67">
        <v>13</v>
      </c>
      <c r="I22" s="64">
        <v>5</v>
      </c>
      <c r="J22" s="165">
        <v>6</v>
      </c>
      <c r="K22" s="239">
        <f t="shared" si="0"/>
        <v>24</v>
      </c>
      <c r="L22" s="165">
        <v>13</v>
      </c>
      <c r="M22" s="165">
        <v>12</v>
      </c>
      <c r="N22" s="165">
        <v>1</v>
      </c>
      <c r="O22" s="239">
        <f t="shared" si="1"/>
        <v>26</v>
      </c>
      <c r="P22" s="165"/>
      <c r="Q22" s="165"/>
      <c r="R22" s="165"/>
      <c r="S22" s="239">
        <f t="shared" si="2"/>
        <v>0</v>
      </c>
      <c r="T22" s="165"/>
      <c r="U22" s="165"/>
      <c r="V22" s="165"/>
      <c r="W22" s="239">
        <f t="shared" si="3"/>
        <v>0</v>
      </c>
      <c r="X22" s="165"/>
      <c r="Y22" s="165"/>
      <c r="Z22" s="165"/>
      <c r="AA22" s="241">
        <f t="shared" si="4"/>
        <v>0</v>
      </c>
      <c r="AB22" s="165"/>
      <c r="AC22" s="165"/>
      <c r="AD22" s="165"/>
      <c r="AE22" s="241">
        <f t="shared" si="5"/>
        <v>0</v>
      </c>
      <c r="AF22" s="240">
        <f t="shared" si="6"/>
        <v>50</v>
      </c>
    </row>
    <row r="23" spans="1:32" s="3" customFormat="1" ht="58.5" customHeight="1">
      <c r="A23" s="65">
        <f t="shared" si="7"/>
        <v>13</v>
      </c>
      <c r="B23" s="78" t="s">
        <v>199</v>
      </c>
      <c r="C23" s="4">
        <v>1958</v>
      </c>
      <c r="D23" s="4" t="s">
        <v>4</v>
      </c>
      <c r="E23" s="4" t="s">
        <v>200</v>
      </c>
      <c r="F23" s="9" t="s">
        <v>100</v>
      </c>
      <c r="G23" s="75" t="s">
        <v>101</v>
      </c>
      <c r="H23" s="67">
        <v>9</v>
      </c>
      <c r="I23" s="64">
        <v>4</v>
      </c>
      <c r="J23" s="165">
        <v>8</v>
      </c>
      <c r="K23" s="239">
        <f t="shared" si="0"/>
        <v>21</v>
      </c>
      <c r="L23" s="165"/>
      <c r="M23" s="165"/>
      <c r="N23" s="165"/>
      <c r="O23" s="239">
        <f t="shared" si="1"/>
        <v>0</v>
      </c>
      <c r="P23" s="165"/>
      <c r="Q23" s="165"/>
      <c r="R23" s="165"/>
      <c r="S23" s="239">
        <f t="shared" si="2"/>
        <v>0</v>
      </c>
      <c r="T23" s="165"/>
      <c r="U23" s="165"/>
      <c r="V23" s="165"/>
      <c r="W23" s="239">
        <f t="shared" si="3"/>
        <v>0</v>
      </c>
      <c r="X23" s="165"/>
      <c r="Y23" s="67"/>
      <c r="Z23" s="165"/>
      <c r="AA23" s="241">
        <f t="shared" si="4"/>
        <v>0</v>
      </c>
      <c r="AB23" s="165"/>
      <c r="AC23" s="67"/>
      <c r="AD23" s="165"/>
      <c r="AE23" s="241">
        <f t="shared" si="5"/>
        <v>0</v>
      </c>
      <c r="AF23" s="240">
        <f t="shared" si="6"/>
        <v>21</v>
      </c>
    </row>
    <row r="24" spans="1:32" s="3" customFormat="1" ht="58.5" customHeight="1">
      <c r="A24" s="65">
        <f t="shared" si="7"/>
        <v>14</v>
      </c>
      <c r="B24" s="78" t="s">
        <v>62</v>
      </c>
      <c r="C24" s="4">
        <v>1983</v>
      </c>
      <c r="D24" s="4" t="s">
        <v>21</v>
      </c>
      <c r="E24" s="76" t="s">
        <v>279</v>
      </c>
      <c r="F24" s="133" t="s">
        <v>63</v>
      </c>
      <c r="G24" s="75" t="s">
        <v>176</v>
      </c>
      <c r="H24" s="67">
        <v>1</v>
      </c>
      <c r="I24" s="64">
        <v>3</v>
      </c>
      <c r="J24" s="165">
        <v>1</v>
      </c>
      <c r="K24" s="239">
        <f t="shared" si="0"/>
        <v>5</v>
      </c>
      <c r="L24" s="165"/>
      <c r="M24" s="165"/>
      <c r="N24" s="165"/>
      <c r="O24" s="239">
        <f t="shared" si="1"/>
        <v>0</v>
      </c>
      <c r="P24" s="165"/>
      <c r="Q24" s="165"/>
      <c r="R24" s="165"/>
      <c r="S24" s="239">
        <f t="shared" si="2"/>
        <v>0</v>
      </c>
      <c r="T24" s="165"/>
      <c r="U24" s="165"/>
      <c r="V24" s="165"/>
      <c r="W24" s="239">
        <f t="shared" si="3"/>
        <v>0</v>
      </c>
      <c r="X24" s="165"/>
      <c r="Y24" s="67"/>
      <c r="Z24" s="165"/>
      <c r="AA24" s="241">
        <f t="shared" si="4"/>
        <v>0</v>
      </c>
      <c r="AB24" s="165"/>
      <c r="AC24" s="67"/>
      <c r="AD24" s="165"/>
      <c r="AE24" s="241">
        <f t="shared" si="5"/>
        <v>0</v>
      </c>
      <c r="AF24" s="240">
        <f t="shared" si="6"/>
        <v>5</v>
      </c>
    </row>
    <row r="25" spans="1:32" s="3" customFormat="1" ht="58.5" customHeight="1">
      <c r="A25" s="65">
        <f t="shared" si="7"/>
        <v>15</v>
      </c>
      <c r="B25" s="78" t="s">
        <v>202</v>
      </c>
      <c r="C25" s="4">
        <v>1963</v>
      </c>
      <c r="D25" s="4" t="s">
        <v>4</v>
      </c>
      <c r="E25" s="4" t="s">
        <v>203</v>
      </c>
      <c r="F25" s="9" t="s">
        <v>5</v>
      </c>
      <c r="G25" s="75" t="s">
        <v>89</v>
      </c>
      <c r="H25" s="67">
        <v>3</v>
      </c>
      <c r="I25" s="64">
        <v>2</v>
      </c>
      <c r="J25" s="165">
        <v>1</v>
      </c>
      <c r="K25" s="239">
        <f t="shared" si="0"/>
        <v>6</v>
      </c>
      <c r="L25" s="165"/>
      <c r="M25" s="165"/>
      <c r="N25" s="165"/>
      <c r="O25" s="239">
        <f t="shared" si="1"/>
        <v>0</v>
      </c>
      <c r="P25" s="165">
        <v>1</v>
      </c>
      <c r="Q25" s="165">
        <v>1</v>
      </c>
      <c r="R25" s="165"/>
      <c r="S25" s="239">
        <f t="shared" si="2"/>
        <v>2</v>
      </c>
      <c r="T25" s="165"/>
      <c r="U25" s="165"/>
      <c r="V25" s="165"/>
      <c r="W25" s="239">
        <f t="shared" si="3"/>
        <v>0</v>
      </c>
      <c r="X25" s="165"/>
      <c r="Y25" s="67"/>
      <c r="Z25" s="165"/>
      <c r="AA25" s="241">
        <f t="shared" si="4"/>
        <v>0</v>
      </c>
      <c r="AB25" s="165"/>
      <c r="AC25" s="67"/>
      <c r="AD25" s="165"/>
      <c r="AE25" s="241">
        <f t="shared" si="5"/>
        <v>0</v>
      </c>
      <c r="AF25" s="240">
        <f t="shared" si="6"/>
        <v>8</v>
      </c>
    </row>
    <row r="26" spans="1:32" s="3" customFormat="1" ht="58.5" customHeight="1">
      <c r="A26" s="65">
        <f t="shared" si="7"/>
        <v>16</v>
      </c>
      <c r="B26" s="78" t="s">
        <v>45</v>
      </c>
      <c r="C26" s="4">
        <v>1990</v>
      </c>
      <c r="D26" s="4" t="s">
        <v>4</v>
      </c>
      <c r="E26" s="4" t="s">
        <v>283</v>
      </c>
      <c r="F26" s="9" t="s">
        <v>62</v>
      </c>
      <c r="G26" s="75" t="s">
        <v>25</v>
      </c>
      <c r="H26" s="67">
        <v>15</v>
      </c>
      <c r="I26" s="64">
        <v>1</v>
      </c>
      <c r="J26" s="165"/>
      <c r="K26" s="239">
        <f t="shared" si="0"/>
        <v>16</v>
      </c>
      <c r="L26" s="165"/>
      <c r="M26" s="165"/>
      <c r="N26" s="165"/>
      <c r="O26" s="239">
        <f t="shared" si="1"/>
        <v>0</v>
      </c>
      <c r="P26" s="165"/>
      <c r="Q26" s="165"/>
      <c r="R26" s="165"/>
      <c r="S26" s="239">
        <f t="shared" si="2"/>
        <v>0</v>
      </c>
      <c r="T26" s="165"/>
      <c r="U26" s="165"/>
      <c r="V26" s="165"/>
      <c r="W26" s="239">
        <f t="shared" si="3"/>
        <v>0</v>
      </c>
      <c r="X26" s="165"/>
      <c r="Y26" s="67"/>
      <c r="Z26" s="165"/>
      <c r="AA26" s="241">
        <f t="shared" si="4"/>
        <v>0</v>
      </c>
      <c r="AB26" s="165"/>
      <c r="AC26" s="67"/>
      <c r="AD26" s="165"/>
      <c r="AE26" s="241">
        <f t="shared" si="5"/>
        <v>0</v>
      </c>
      <c r="AF26" s="240">
        <f t="shared" si="6"/>
        <v>16</v>
      </c>
    </row>
    <row r="27" spans="1:32" s="3" customFormat="1" ht="58.5" customHeight="1">
      <c r="A27" s="65">
        <f t="shared" si="7"/>
        <v>17</v>
      </c>
      <c r="B27" s="78" t="s">
        <v>102</v>
      </c>
      <c r="C27" s="4">
        <v>1988</v>
      </c>
      <c r="D27" s="4" t="s">
        <v>4</v>
      </c>
      <c r="E27" s="4" t="s">
        <v>198</v>
      </c>
      <c r="F27" s="9" t="s">
        <v>5</v>
      </c>
      <c r="G27" s="75" t="s">
        <v>26</v>
      </c>
      <c r="H27" s="67">
        <v>10</v>
      </c>
      <c r="I27" s="64">
        <v>1</v>
      </c>
      <c r="J27" s="165">
        <v>10</v>
      </c>
      <c r="K27" s="239">
        <f t="shared" si="0"/>
        <v>21</v>
      </c>
      <c r="L27" s="165">
        <v>10</v>
      </c>
      <c r="M27" s="165">
        <v>4</v>
      </c>
      <c r="N27" s="165">
        <v>1</v>
      </c>
      <c r="O27" s="239">
        <f t="shared" si="1"/>
        <v>15</v>
      </c>
      <c r="P27" s="165"/>
      <c r="Q27" s="165"/>
      <c r="R27" s="165"/>
      <c r="S27" s="239">
        <f t="shared" si="2"/>
        <v>0</v>
      </c>
      <c r="T27" s="165"/>
      <c r="U27" s="165"/>
      <c r="V27" s="165"/>
      <c r="W27" s="239">
        <f t="shared" si="3"/>
        <v>0</v>
      </c>
      <c r="X27" s="165"/>
      <c r="Y27" s="165"/>
      <c r="Z27" s="165"/>
      <c r="AA27" s="241">
        <f t="shared" si="4"/>
        <v>0</v>
      </c>
      <c r="AB27" s="165"/>
      <c r="AC27" s="165"/>
      <c r="AD27" s="165"/>
      <c r="AE27" s="241">
        <f t="shared" si="5"/>
        <v>0</v>
      </c>
      <c r="AF27" s="240">
        <f t="shared" si="6"/>
        <v>36</v>
      </c>
    </row>
    <row r="28" spans="1:32" s="3" customFormat="1" ht="58.5" customHeight="1">
      <c r="A28" s="65">
        <f t="shared" si="7"/>
        <v>18</v>
      </c>
      <c r="B28" s="78" t="s">
        <v>150</v>
      </c>
      <c r="C28" s="4">
        <v>1980</v>
      </c>
      <c r="D28" s="4" t="s">
        <v>21</v>
      </c>
      <c r="E28" s="4" t="s">
        <v>152</v>
      </c>
      <c r="F28" s="9" t="s">
        <v>153</v>
      </c>
      <c r="G28" s="75" t="s">
        <v>270</v>
      </c>
      <c r="H28" s="67">
        <v>8</v>
      </c>
      <c r="I28" s="64">
        <v>1</v>
      </c>
      <c r="J28" s="165">
        <v>1</v>
      </c>
      <c r="K28" s="239">
        <f t="shared" si="0"/>
        <v>10</v>
      </c>
      <c r="L28" s="165">
        <v>3</v>
      </c>
      <c r="M28" s="165">
        <v>5</v>
      </c>
      <c r="N28" s="165">
        <v>1</v>
      </c>
      <c r="O28" s="239">
        <f t="shared" si="1"/>
        <v>9</v>
      </c>
      <c r="P28" s="165">
        <v>1</v>
      </c>
      <c r="Q28" s="165">
        <v>2</v>
      </c>
      <c r="R28" s="165">
        <v>1</v>
      </c>
      <c r="S28" s="239">
        <f t="shared" si="2"/>
        <v>4</v>
      </c>
      <c r="T28" s="165"/>
      <c r="U28" s="165"/>
      <c r="V28" s="165"/>
      <c r="W28" s="239">
        <f t="shared" si="3"/>
        <v>0</v>
      </c>
      <c r="X28" s="165"/>
      <c r="Y28" s="67"/>
      <c r="Z28" s="165"/>
      <c r="AA28" s="241">
        <f t="shared" si="4"/>
        <v>0</v>
      </c>
      <c r="AB28" s="165"/>
      <c r="AC28" s="67"/>
      <c r="AD28" s="165"/>
      <c r="AE28" s="241">
        <f t="shared" si="5"/>
        <v>0</v>
      </c>
      <c r="AF28" s="240">
        <f t="shared" si="6"/>
        <v>23</v>
      </c>
    </row>
    <row r="29" spans="1:32" s="3" customFormat="1" ht="58.5" customHeight="1">
      <c r="A29" s="65">
        <f t="shared" si="7"/>
        <v>19</v>
      </c>
      <c r="B29" s="78" t="s">
        <v>312</v>
      </c>
      <c r="C29" s="4">
        <v>1997</v>
      </c>
      <c r="D29" s="4"/>
      <c r="E29" s="4" t="s">
        <v>144</v>
      </c>
      <c r="F29" s="9" t="s">
        <v>78</v>
      </c>
      <c r="G29" s="75" t="s">
        <v>85</v>
      </c>
      <c r="H29" s="67">
        <v>5</v>
      </c>
      <c r="I29" s="64">
        <v>1</v>
      </c>
      <c r="J29" s="165">
        <v>13</v>
      </c>
      <c r="K29" s="239">
        <f t="shared" si="0"/>
        <v>19</v>
      </c>
      <c r="L29" s="165">
        <v>14</v>
      </c>
      <c r="M29" s="165">
        <v>11</v>
      </c>
      <c r="N29" s="165">
        <v>2</v>
      </c>
      <c r="O29" s="239">
        <f t="shared" si="1"/>
        <v>27</v>
      </c>
      <c r="P29" s="165"/>
      <c r="Q29" s="165"/>
      <c r="R29" s="165"/>
      <c r="S29" s="239">
        <f t="shared" si="2"/>
        <v>0</v>
      </c>
      <c r="T29" s="165"/>
      <c r="U29" s="165"/>
      <c r="V29" s="165"/>
      <c r="W29" s="239">
        <f t="shared" si="3"/>
        <v>0</v>
      </c>
      <c r="X29" s="165"/>
      <c r="Y29" s="165"/>
      <c r="Z29" s="165"/>
      <c r="AA29" s="241">
        <f t="shared" si="4"/>
        <v>0</v>
      </c>
      <c r="AB29" s="165"/>
      <c r="AC29" s="165"/>
      <c r="AD29" s="165"/>
      <c r="AE29" s="241">
        <f t="shared" si="5"/>
        <v>0</v>
      </c>
      <c r="AF29" s="240">
        <f t="shared" si="6"/>
        <v>46</v>
      </c>
    </row>
    <row r="30" spans="1:32" s="3" customFormat="1" ht="58.5" customHeight="1">
      <c r="A30" s="65">
        <f t="shared" si="7"/>
        <v>20</v>
      </c>
      <c r="B30" s="78" t="s">
        <v>95</v>
      </c>
      <c r="C30" s="4">
        <v>1992</v>
      </c>
      <c r="D30" s="4" t="s">
        <v>4</v>
      </c>
      <c r="E30" s="4" t="s">
        <v>119</v>
      </c>
      <c r="F30" s="9" t="s">
        <v>5</v>
      </c>
      <c r="G30" s="75" t="s">
        <v>116</v>
      </c>
      <c r="H30" s="67">
        <v>4</v>
      </c>
      <c r="I30" s="64">
        <v>1</v>
      </c>
      <c r="J30" s="165"/>
      <c r="K30" s="239">
        <f t="shared" si="0"/>
        <v>5</v>
      </c>
      <c r="L30" s="165"/>
      <c r="M30" s="165"/>
      <c r="N30" s="165"/>
      <c r="O30" s="239">
        <f t="shared" si="1"/>
        <v>0</v>
      </c>
      <c r="P30" s="165"/>
      <c r="Q30" s="165"/>
      <c r="R30" s="165"/>
      <c r="S30" s="239">
        <f t="shared" si="2"/>
        <v>0</v>
      </c>
      <c r="T30" s="165"/>
      <c r="U30" s="165"/>
      <c r="V30" s="165"/>
      <c r="W30" s="239">
        <f t="shared" si="3"/>
        <v>0</v>
      </c>
      <c r="X30" s="165"/>
      <c r="Y30" s="67"/>
      <c r="Z30" s="165"/>
      <c r="AA30" s="241">
        <f t="shared" si="4"/>
        <v>0</v>
      </c>
      <c r="AB30" s="165"/>
      <c r="AC30" s="67"/>
      <c r="AD30" s="165"/>
      <c r="AE30" s="241">
        <f t="shared" si="5"/>
        <v>0</v>
      </c>
      <c r="AF30" s="240">
        <f t="shared" si="6"/>
        <v>5</v>
      </c>
    </row>
    <row r="31" spans="1:32" s="3" customFormat="1" ht="58.5" customHeight="1">
      <c r="A31" s="65">
        <f t="shared" si="7"/>
        <v>21</v>
      </c>
      <c r="B31" s="78" t="s">
        <v>79</v>
      </c>
      <c r="C31" s="4">
        <v>1991</v>
      </c>
      <c r="D31" s="4"/>
      <c r="E31" s="4" t="s">
        <v>223</v>
      </c>
      <c r="F31" s="9" t="s">
        <v>81</v>
      </c>
      <c r="G31" s="75" t="s">
        <v>177</v>
      </c>
      <c r="H31" s="67">
        <v>1</v>
      </c>
      <c r="I31" s="64">
        <v>1</v>
      </c>
      <c r="J31" s="165">
        <v>2</v>
      </c>
      <c r="K31" s="239">
        <f t="shared" si="0"/>
        <v>4</v>
      </c>
      <c r="L31" s="165">
        <v>1</v>
      </c>
      <c r="M31" s="165"/>
      <c r="N31" s="165">
        <v>7</v>
      </c>
      <c r="O31" s="239">
        <f t="shared" si="1"/>
        <v>8</v>
      </c>
      <c r="P31" s="165">
        <v>9</v>
      </c>
      <c r="Q31" s="165">
        <v>1</v>
      </c>
      <c r="R31" s="165"/>
      <c r="S31" s="239">
        <f t="shared" si="2"/>
        <v>10</v>
      </c>
      <c r="T31" s="165"/>
      <c r="U31" s="165"/>
      <c r="V31" s="165"/>
      <c r="W31" s="239">
        <f t="shared" si="3"/>
        <v>0</v>
      </c>
      <c r="X31" s="165"/>
      <c r="Y31" s="67"/>
      <c r="Z31" s="165"/>
      <c r="AA31" s="241">
        <f t="shared" si="4"/>
        <v>0</v>
      </c>
      <c r="AB31" s="165"/>
      <c r="AC31" s="67"/>
      <c r="AD31" s="165"/>
      <c r="AE31" s="241">
        <f t="shared" si="5"/>
        <v>0</v>
      </c>
      <c r="AF31" s="240">
        <f t="shared" si="6"/>
        <v>22</v>
      </c>
    </row>
    <row r="32" spans="1:32" s="3" customFormat="1" ht="58.5" customHeight="1">
      <c r="A32" s="65">
        <f t="shared" si="7"/>
        <v>22</v>
      </c>
      <c r="B32" s="78" t="s">
        <v>109</v>
      </c>
      <c r="C32" s="4">
        <v>1995</v>
      </c>
      <c r="D32" s="4"/>
      <c r="E32" s="4" t="s">
        <v>216</v>
      </c>
      <c r="F32" s="9" t="s">
        <v>10</v>
      </c>
      <c r="G32" s="75" t="s">
        <v>13</v>
      </c>
      <c r="H32" s="67">
        <v>1</v>
      </c>
      <c r="I32" s="64">
        <v>1</v>
      </c>
      <c r="J32" s="165">
        <v>1</v>
      </c>
      <c r="K32" s="239">
        <f t="shared" si="0"/>
        <v>3</v>
      </c>
      <c r="L32" s="165">
        <v>11</v>
      </c>
      <c r="M32" s="165">
        <v>1</v>
      </c>
      <c r="N32" s="165">
        <v>12</v>
      </c>
      <c r="O32" s="239">
        <f t="shared" si="1"/>
        <v>24</v>
      </c>
      <c r="P32" s="165"/>
      <c r="Q32" s="165"/>
      <c r="R32" s="165"/>
      <c r="S32" s="239">
        <f t="shared" si="2"/>
        <v>0</v>
      </c>
      <c r="T32" s="165"/>
      <c r="U32" s="165"/>
      <c r="V32" s="165"/>
      <c r="W32" s="239">
        <f t="shared" si="3"/>
        <v>0</v>
      </c>
      <c r="X32" s="165"/>
      <c r="Y32" s="67"/>
      <c r="Z32" s="165"/>
      <c r="AA32" s="241">
        <f t="shared" si="4"/>
        <v>0</v>
      </c>
      <c r="AB32" s="165"/>
      <c r="AC32" s="67"/>
      <c r="AD32" s="165"/>
      <c r="AE32" s="241">
        <f t="shared" si="5"/>
        <v>0</v>
      </c>
      <c r="AF32" s="240">
        <f t="shared" si="6"/>
        <v>27</v>
      </c>
    </row>
    <row r="33" spans="1:32" s="3" customFormat="1" ht="58.5" customHeight="1">
      <c r="A33" s="65">
        <f t="shared" si="7"/>
        <v>23</v>
      </c>
      <c r="B33" s="78" t="s">
        <v>263</v>
      </c>
      <c r="C33" s="4">
        <v>1983</v>
      </c>
      <c r="D33" s="4" t="s">
        <v>21</v>
      </c>
      <c r="E33" s="4" t="s">
        <v>219</v>
      </c>
      <c r="F33" s="133" t="s">
        <v>221</v>
      </c>
      <c r="G33" s="75" t="s">
        <v>176</v>
      </c>
      <c r="H33" s="67">
        <v>1</v>
      </c>
      <c r="I33" s="64">
        <v>1</v>
      </c>
      <c r="J33" s="165">
        <v>1</v>
      </c>
      <c r="K33" s="239">
        <f t="shared" si="0"/>
        <v>3</v>
      </c>
      <c r="L33" s="165"/>
      <c r="M33" s="165"/>
      <c r="N33" s="165"/>
      <c r="O33" s="239">
        <f t="shared" si="1"/>
        <v>0</v>
      </c>
      <c r="P33" s="165"/>
      <c r="Q33" s="165"/>
      <c r="R33" s="165"/>
      <c r="S33" s="239">
        <f t="shared" si="2"/>
        <v>0</v>
      </c>
      <c r="T33" s="165"/>
      <c r="U33" s="165"/>
      <c r="V33" s="165"/>
      <c r="W33" s="239">
        <f t="shared" si="3"/>
        <v>0</v>
      </c>
      <c r="X33" s="165"/>
      <c r="Y33" s="67"/>
      <c r="Z33" s="165"/>
      <c r="AA33" s="241">
        <f t="shared" si="4"/>
        <v>0</v>
      </c>
      <c r="AB33" s="165"/>
      <c r="AC33" s="67"/>
      <c r="AD33" s="165"/>
      <c r="AE33" s="241">
        <f t="shared" si="5"/>
        <v>0</v>
      </c>
      <c r="AF33" s="240">
        <f t="shared" si="6"/>
        <v>3</v>
      </c>
    </row>
    <row r="34" spans="1:32" s="3" customFormat="1" ht="58.5" customHeight="1">
      <c r="A34" s="65">
        <f t="shared" si="7"/>
        <v>24</v>
      </c>
      <c r="B34" s="161" t="s">
        <v>310</v>
      </c>
      <c r="C34" s="162">
        <v>1992</v>
      </c>
      <c r="D34" s="162" t="s">
        <v>4</v>
      </c>
      <c r="E34" s="162" t="s">
        <v>309</v>
      </c>
      <c r="F34" s="163" t="s">
        <v>81</v>
      </c>
      <c r="G34" s="164" t="s">
        <v>304</v>
      </c>
      <c r="H34" s="67">
        <v>0</v>
      </c>
      <c r="I34" s="64">
        <v>1</v>
      </c>
      <c r="J34" s="165">
        <v>15</v>
      </c>
      <c r="K34" s="239">
        <f t="shared" si="0"/>
        <v>16</v>
      </c>
      <c r="L34" s="165">
        <v>4</v>
      </c>
      <c r="M34" s="165">
        <v>7</v>
      </c>
      <c r="N34" s="165">
        <v>15</v>
      </c>
      <c r="O34" s="239">
        <f t="shared" si="1"/>
        <v>26</v>
      </c>
      <c r="P34" s="165"/>
      <c r="Q34" s="165"/>
      <c r="R34" s="165"/>
      <c r="S34" s="239">
        <f t="shared" si="2"/>
        <v>0</v>
      </c>
      <c r="T34" s="165"/>
      <c r="U34" s="165"/>
      <c r="V34" s="165"/>
      <c r="W34" s="239">
        <f t="shared" si="3"/>
        <v>0</v>
      </c>
      <c r="X34" s="165"/>
      <c r="Y34" s="165"/>
      <c r="Z34" s="165"/>
      <c r="AA34" s="241">
        <f t="shared" si="4"/>
        <v>0</v>
      </c>
      <c r="AB34" s="165"/>
      <c r="AC34" s="165"/>
      <c r="AD34" s="165"/>
      <c r="AE34" s="241">
        <f t="shared" si="5"/>
        <v>0</v>
      </c>
      <c r="AF34" s="240">
        <f t="shared" si="6"/>
        <v>42</v>
      </c>
    </row>
    <row r="35" spans="1:32" s="3" customFormat="1" ht="58.5" customHeight="1">
      <c r="A35" s="65">
        <f t="shared" si="7"/>
        <v>25</v>
      </c>
      <c r="B35" s="78" t="s">
        <v>199</v>
      </c>
      <c r="C35" s="4">
        <v>1958</v>
      </c>
      <c r="D35" s="4" t="s">
        <v>4</v>
      </c>
      <c r="E35" s="4" t="s">
        <v>317</v>
      </c>
      <c r="F35" s="9" t="s">
        <v>100</v>
      </c>
      <c r="G35" s="75" t="s">
        <v>101</v>
      </c>
      <c r="H35" s="67">
        <v>0</v>
      </c>
      <c r="I35" s="64">
        <v>1</v>
      </c>
      <c r="J35" s="165">
        <v>1</v>
      </c>
      <c r="K35" s="239">
        <f t="shared" si="0"/>
        <v>2</v>
      </c>
      <c r="L35" s="165"/>
      <c r="M35" s="165"/>
      <c r="N35" s="165"/>
      <c r="O35" s="239">
        <f t="shared" si="1"/>
        <v>0</v>
      </c>
      <c r="P35" s="165"/>
      <c r="Q35" s="165"/>
      <c r="R35" s="165"/>
      <c r="S35" s="239">
        <f t="shared" si="2"/>
        <v>0</v>
      </c>
      <c r="T35" s="165"/>
      <c r="U35" s="165"/>
      <c r="V35" s="165"/>
      <c r="W35" s="239">
        <f t="shared" si="3"/>
        <v>0</v>
      </c>
      <c r="X35" s="165"/>
      <c r="Y35" s="67"/>
      <c r="Z35" s="165"/>
      <c r="AA35" s="241">
        <f t="shared" si="4"/>
        <v>0</v>
      </c>
      <c r="AB35" s="165"/>
      <c r="AC35" s="67"/>
      <c r="AD35" s="165"/>
      <c r="AE35" s="241">
        <f t="shared" si="5"/>
        <v>0</v>
      </c>
      <c r="AF35" s="240">
        <f t="shared" si="6"/>
        <v>2</v>
      </c>
    </row>
    <row r="36" spans="1:32" s="3" customFormat="1" ht="58.5" customHeight="1">
      <c r="A36" s="65">
        <f t="shared" si="7"/>
        <v>26</v>
      </c>
      <c r="B36" s="78" t="s">
        <v>288</v>
      </c>
      <c r="C36" s="4">
        <v>1993</v>
      </c>
      <c r="D36" s="4">
        <v>1</v>
      </c>
      <c r="E36" s="4" t="s">
        <v>320</v>
      </c>
      <c r="F36" s="9" t="s">
        <v>5</v>
      </c>
      <c r="G36" s="75" t="s">
        <v>47</v>
      </c>
      <c r="H36" s="67">
        <v>0</v>
      </c>
      <c r="I36" s="64">
        <v>1</v>
      </c>
      <c r="J36" s="165">
        <v>1</v>
      </c>
      <c r="K36" s="239">
        <f t="shared" si="0"/>
        <v>2</v>
      </c>
      <c r="L36" s="165"/>
      <c r="M36" s="165"/>
      <c r="N36" s="165"/>
      <c r="O36" s="239">
        <f t="shared" si="1"/>
        <v>0</v>
      </c>
      <c r="P36" s="165"/>
      <c r="Q36" s="165"/>
      <c r="R36" s="165"/>
      <c r="S36" s="239">
        <f t="shared" si="2"/>
        <v>0</v>
      </c>
      <c r="T36" s="165"/>
      <c r="U36" s="165"/>
      <c r="V36" s="165"/>
      <c r="W36" s="239">
        <f t="shared" si="3"/>
        <v>0</v>
      </c>
      <c r="X36" s="165"/>
      <c r="Y36" s="67"/>
      <c r="Z36" s="165"/>
      <c r="AA36" s="241">
        <f t="shared" si="4"/>
        <v>0</v>
      </c>
      <c r="AB36" s="165"/>
      <c r="AC36" s="67"/>
      <c r="AD36" s="165"/>
      <c r="AE36" s="241">
        <f t="shared" si="5"/>
        <v>0</v>
      </c>
      <c r="AF36" s="240">
        <f t="shared" si="6"/>
        <v>2</v>
      </c>
    </row>
    <row r="37" spans="1:32" s="3" customFormat="1" ht="58.5" customHeight="1">
      <c r="A37" s="65">
        <f t="shared" si="7"/>
        <v>27</v>
      </c>
      <c r="B37" s="78" t="s">
        <v>318</v>
      </c>
      <c r="C37" s="4">
        <v>1970</v>
      </c>
      <c r="D37" s="4" t="s">
        <v>11</v>
      </c>
      <c r="E37" s="76" t="s">
        <v>319</v>
      </c>
      <c r="F37" s="133" t="s">
        <v>5</v>
      </c>
      <c r="G37" s="75" t="s">
        <v>9</v>
      </c>
      <c r="H37" s="67"/>
      <c r="I37" s="64">
        <v>1</v>
      </c>
      <c r="J37" s="165">
        <v>1</v>
      </c>
      <c r="K37" s="239">
        <f t="shared" si="0"/>
        <v>2</v>
      </c>
      <c r="L37" s="165"/>
      <c r="M37" s="165"/>
      <c r="N37" s="165"/>
      <c r="O37" s="239">
        <f t="shared" si="1"/>
        <v>0</v>
      </c>
      <c r="P37" s="165"/>
      <c r="Q37" s="165"/>
      <c r="R37" s="165">
        <v>2</v>
      </c>
      <c r="S37" s="239">
        <f t="shared" si="2"/>
        <v>2</v>
      </c>
      <c r="T37" s="165"/>
      <c r="U37" s="165"/>
      <c r="V37" s="165"/>
      <c r="W37" s="239">
        <f t="shared" si="3"/>
        <v>0</v>
      </c>
      <c r="X37" s="165"/>
      <c r="Y37" s="67"/>
      <c r="Z37" s="165"/>
      <c r="AA37" s="241">
        <f t="shared" si="4"/>
        <v>0</v>
      </c>
      <c r="AB37" s="165"/>
      <c r="AC37" s="67"/>
      <c r="AD37" s="165"/>
      <c r="AE37" s="241">
        <f t="shared" si="5"/>
        <v>0</v>
      </c>
      <c r="AF37" s="240">
        <f t="shared" si="6"/>
        <v>4</v>
      </c>
    </row>
    <row r="38" spans="1:32" s="3" customFormat="1" ht="58.5" customHeight="1">
      <c r="A38" s="65">
        <f t="shared" si="7"/>
        <v>28</v>
      </c>
      <c r="B38" s="78" t="s">
        <v>313</v>
      </c>
      <c r="C38" s="4">
        <v>1992</v>
      </c>
      <c r="D38" s="4" t="s">
        <v>4</v>
      </c>
      <c r="E38" s="4" t="s">
        <v>321</v>
      </c>
      <c r="F38" s="9" t="s">
        <v>174</v>
      </c>
      <c r="G38" s="75" t="s">
        <v>315</v>
      </c>
      <c r="H38" s="67"/>
      <c r="I38" s="64">
        <v>1</v>
      </c>
      <c r="J38" s="165">
        <v>1</v>
      </c>
      <c r="K38" s="239">
        <f t="shared" si="0"/>
        <v>2</v>
      </c>
      <c r="L38" s="165"/>
      <c r="M38" s="165"/>
      <c r="N38" s="165"/>
      <c r="O38" s="239">
        <f t="shared" si="1"/>
        <v>0</v>
      </c>
      <c r="P38" s="165"/>
      <c r="Q38" s="165"/>
      <c r="R38" s="165"/>
      <c r="S38" s="239">
        <f t="shared" si="2"/>
        <v>0</v>
      </c>
      <c r="T38" s="165"/>
      <c r="U38" s="165"/>
      <c r="V38" s="165"/>
      <c r="W38" s="239">
        <f t="shared" si="3"/>
        <v>0</v>
      </c>
      <c r="X38" s="165"/>
      <c r="Y38" s="67"/>
      <c r="Z38" s="165"/>
      <c r="AA38" s="241">
        <f t="shared" si="4"/>
        <v>0</v>
      </c>
      <c r="AB38" s="165"/>
      <c r="AC38" s="67"/>
      <c r="AD38" s="165"/>
      <c r="AE38" s="241">
        <f t="shared" si="5"/>
        <v>0</v>
      </c>
      <c r="AF38" s="240">
        <f t="shared" si="6"/>
        <v>2</v>
      </c>
    </row>
    <row r="39" spans="1:32" s="3" customFormat="1" ht="58.5" customHeight="1">
      <c r="A39" s="65">
        <f t="shared" si="7"/>
        <v>29</v>
      </c>
      <c r="B39" s="78" t="s">
        <v>95</v>
      </c>
      <c r="C39" s="4">
        <v>1992</v>
      </c>
      <c r="D39" s="4" t="s">
        <v>4</v>
      </c>
      <c r="E39" s="4" t="s">
        <v>323</v>
      </c>
      <c r="F39" s="9" t="s">
        <v>5</v>
      </c>
      <c r="G39" s="75" t="s">
        <v>116</v>
      </c>
      <c r="H39" s="67"/>
      <c r="I39" s="64">
        <v>1</v>
      </c>
      <c r="J39" s="165"/>
      <c r="K39" s="239">
        <f t="shared" si="0"/>
        <v>1</v>
      </c>
      <c r="L39" s="165"/>
      <c r="M39" s="165"/>
      <c r="N39" s="165"/>
      <c r="O39" s="239">
        <f t="shared" si="1"/>
        <v>0</v>
      </c>
      <c r="P39" s="165"/>
      <c r="Q39" s="165"/>
      <c r="R39" s="165"/>
      <c r="S39" s="239">
        <f t="shared" si="2"/>
        <v>0</v>
      </c>
      <c r="T39" s="165"/>
      <c r="U39" s="165"/>
      <c r="V39" s="165"/>
      <c r="W39" s="239">
        <f t="shared" si="3"/>
        <v>0</v>
      </c>
      <c r="X39" s="165"/>
      <c r="Y39" s="67"/>
      <c r="Z39" s="165"/>
      <c r="AA39" s="241">
        <f t="shared" si="4"/>
        <v>0</v>
      </c>
      <c r="AB39" s="165"/>
      <c r="AC39" s="67"/>
      <c r="AD39" s="165"/>
      <c r="AE39" s="241">
        <f t="shared" si="5"/>
        <v>0</v>
      </c>
      <c r="AF39" s="240">
        <f t="shared" si="6"/>
        <v>1</v>
      </c>
    </row>
    <row r="40" spans="1:32" s="3" customFormat="1" ht="58.5" customHeight="1">
      <c r="A40" s="65">
        <f t="shared" si="7"/>
        <v>30</v>
      </c>
      <c r="B40" s="78" t="s">
        <v>31</v>
      </c>
      <c r="C40" s="4">
        <v>1961</v>
      </c>
      <c r="D40" s="4" t="s">
        <v>21</v>
      </c>
      <c r="E40" s="4" t="s">
        <v>133</v>
      </c>
      <c r="F40" s="9" t="s">
        <v>5</v>
      </c>
      <c r="G40" s="75" t="s">
        <v>83</v>
      </c>
      <c r="H40" s="67">
        <v>12</v>
      </c>
      <c r="I40" s="64"/>
      <c r="J40" s="165">
        <v>11</v>
      </c>
      <c r="K40" s="239">
        <f t="shared" si="0"/>
        <v>23</v>
      </c>
      <c r="L40" s="165"/>
      <c r="M40" s="165"/>
      <c r="N40" s="165"/>
      <c r="O40" s="239">
        <f t="shared" si="1"/>
        <v>0</v>
      </c>
      <c r="P40" s="165"/>
      <c r="Q40" s="165"/>
      <c r="R40" s="165"/>
      <c r="S40" s="239">
        <f t="shared" si="2"/>
        <v>0</v>
      </c>
      <c r="T40" s="165"/>
      <c r="U40" s="165"/>
      <c r="V40" s="165"/>
      <c r="W40" s="239">
        <f t="shared" si="3"/>
        <v>0</v>
      </c>
      <c r="X40" s="165"/>
      <c r="Y40" s="67"/>
      <c r="Z40" s="165"/>
      <c r="AA40" s="241">
        <f t="shared" si="4"/>
        <v>0</v>
      </c>
      <c r="AB40" s="165"/>
      <c r="AC40" s="67"/>
      <c r="AD40" s="165"/>
      <c r="AE40" s="241">
        <f t="shared" si="5"/>
        <v>0</v>
      </c>
      <c r="AF40" s="240">
        <f t="shared" si="6"/>
        <v>23</v>
      </c>
    </row>
    <row r="41" spans="1:32" s="3" customFormat="1" ht="58.5" customHeight="1">
      <c r="A41" s="65">
        <f t="shared" si="7"/>
        <v>31</v>
      </c>
      <c r="B41" s="78" t="s">
        <v>38</v>
      </c>
      <c r="C41" s="4">
        <v>1974</v>
      </c>
      <c r="D41" s="4" t="s">
        <v>4</v>
      </c>
      <c r="E41" s="4" t="s">
        <v>164</v>
      </c>
      <c r="F41" s="9" t="s">
        <v>5</v>
      </c>
      <c r="G41" s="75" t="s">
        <v>39</v>
      </c>
      <c r="H41" s="67">
        <v>7</v>
      </c>
      <c r="I41" s="64"/>
      <c r="J41" s="165"/>
      <c r="K41" s="239">
        <f t="shared" si="0"/>
        <v>7</v>
      </c>
      <c r="L41" s="165"/>
      <c r="M41" s="165"/>
      <c r="N41" s="165"/>
      <c r="O41" s="239">
        <f t="shared" si="1"/>
        <v>0</v>
      </c>
      <c r="P41" s="165"/>
      <c r="Q41" s="165"/>
      <c r="R41" s="165"/>
      <c r="S41" s="239">
        <f t="shared" si="2"/>
        <v>0</v>
      </c>
      <c r="T41" s="165"/>
      <c r="U41" s="165"/>
      <c r="V41" s="165"/>
      <c r="W41" s="239">
        <f t="shared" si="3"/>
        <v>0</v>
      </c>
      <c r="X41" s="165"/>
      <c r="Y41" s="67"/>
      <c r="Z41" s="165"/>
      <c r="AA41" s="241">
        <f t="shared" si="4"/>
        <v>0</v>
      </c>
      <c r="AB41" s="165"/>
      <c r="AC41" s="67"/>
      <c r="AD41" s="165"/>
      <c r="AE41" s="241">
        <f t="shared" si="5"/>
        <v>0</v>
      </c>
      <c r="AF41" s="240">
        <f t="shared" si="6"/>
        <v>7</v>
      </c>
    </row>
    <row r="42" spans="1:32" s="3" customFormat="1" ht="58.5" customHeight="1">
      <c r="A42" s="65">
        <f t="shared" si="7"/>
        <v>32</v>
      </c>
      <c r="B42" s="78" t="s">
        <v>35</v>
      </c>
      <c r="C42" s="4">
        <v>1974</v>
      </c>
      <c r="D42" s="4" t="s">
        <v>11</v>
      </c>
      <c r="E42" s="4" t="s">
        <v>226</v>
      </c>
      <c r="F42" s="9" t="s">
        <v>108</v>
      </c>
      <c r="G42" s="75" t="s">
        <v>67</v>
      </c>
      <c r="H42" s="67">
        <v>1</v>
      </c>
      <c r="I42" s="64"/>
      <c r="J42" s="165">
        <v>1</v>
      </c>
      <c r="K42" s="239">
        <f t="shared" si="0"/>
        <v>2</v>
      </c>
      <c r="L42" s="165">
        <v>9</v>
      </c>
      <c r="M42" s="165"/>
      <c r="N42" s="165">
        <v>11</v>
      </c>
      <c r="O42" s="239">
        <f t="shared" si="1"/>
        <v>20</v>
      </c>
      <c r="P42" s="165"/>
      <c r="Q42" s="165"/>
      <c r="R42" s="165"/>
      <c r="S42" s="239">
        <f t="shared" si="2"/>
        <v>0</v>
      </c>
      <c r="T42" s="165"/>
      <c r="U42" s="165"/>
      <c r="V42" s="165"/>
      <c r="W42" s="239">
        <f t="shared" si="3"/>
        <v>0</v>
      </c>
      <c r="X42" s="165"/>
      <c r="Y42" s="67"/>
      <c r="Z42" s="165"/>
      <c r="AA42" s="241">
        <f t="shared" si="4"/>
        <v>0</v>
      </c>
      <c r="AB42" s="165"/>
      <c r="AC42" s="67"/>
      <c r="AD42" s="165"/>
      <c r="AE42" s="241">
        <f t="shared" si="5"/>
        <v>0</v>
      </c>
      <c r="AF42" s="240">
        <f t="shared" si="6"/>
        <v>22</v>
      </c>
    </row>
    <row r="43" spans="1:32" s="3" customFormat="1" ht="58.5" customHeight="1">
      <c r="A43" s="65">
        <f t="shared" si="7"/>
        <v>33</v>
      </c>
      <c r="B43" s="78" t="s">
        <v>277</v>
      </c>
      <c r="C43" s="4"/>
      <c r="D43" s="4"/>
      <c r="E43" s="4" t="s">
        <v>183</v>
      </c>
      <c r="F43" s="9" t="s">
        <v>8</v>
      </c>
      <c r="G43" s="75" t="s">
        <v>9</v>
      </c>
      <c r="H43" s="67">
        <v>1</v>
      </c>
      <c r="I43" s="64"/>
      <c r="J43" s="165">
        <v>1</v>
      </c>
      <c r="K43" s="239">
        <f t="shared" ref="K43:K74" si="8">J43+I43+H43</f>
        <v>2</v>
      </c>
      <c r="L43" s="165"/>
      <c r="M43" s="165"/>
      <c r="N43" s="165"/>
      <c r="O43" s="239">
        <f t="shared" ref="O43:O74" si="9">N43+M43+L43</f>
        <v>0</v>
      </c>
      <c r="P43" s="165"/>
      <c r="Q43" s="165"/>
      <c r="R43" s="165"/>
      <c r="S43" s="239">
        <f t="shared" ref="S43:S74" si="10">R43+Q43+P43</f>
        <v>0</v>
      </c>
      <c r="T43" s="165"/>
      <c r="U43" s="165"/>
      <c r="V43" s="165"/>
      <c r="W43" s="239">
        <f t="shared" ref="W43:W74" si="11">V43+U43+T43</f>
        <v>0</v>
      </c>
      <c r="X43" s="165"/>
      <c r="Y43" s="67"/>
      <c r="Z43" s="165"/>
      <c r="AA43" s="241">
        <f t="shared" ref="AA43:AA74" si="12">Z43+Y43+X43</f>
        <v>0</v>
      </c>
      <c r="AB43" s="165"/>
      <c r="AC43" s="67"/>
      <c r="AD43" s="165"/>
      <c r="AE43" s="241">
        <f t="shared" ref="AE43:AE74" si="13">AD43+AC43+AB43</f>
        <v>0</v>
      </c>
      <c r="AF43" s="240">
        <f t="shared" ref="AF43:AF74" si="14">AA43+W43+S43+O43+K43+AE43</f>
        <v>2</v>
      </c>
    </row>
    <row r="44" spans="1:32" s="3" customFormat="1" ht="58.5" customHeight="1">
      <c r="A44" s="65">
        <f t="shared" si="7"/>
        <v>34</v>
      </c>
      <c r="B44" s="78" t="s">
        <v>75</v>
      </c>
      <c r="C44" s="4">
        <v>1984</v>
      </c>
      <c r="D44" s="4" t="s">
        <v>11</v>
      </c>
      <c r="E44" s="4" t="s">
        <v>195</v>
      </c>
      <c r="F44" s="9" t="s">
        <v>41</v>
      </c>
      <c r="G44" s="75" t="s">
        <v>196</v>
      </c>
      <c r="H44" s="67">
        <v>1</v>
      </c>
      <c r="I44" s="64"/>
      <c r="J44" s="165"/>
      <c r="K44" s="239">
        <f t="shared" si="8"/>
        <v>1</v>
      </c>
      <c r="L44" s="165"/>
      <c r="M44" s="165"/>
      <c r="N44" s="165"/>
      <c r="O44" s="239">
        <f t="shared" si="9"/>
        <v>0</v>
      </c>
      <c r="P44" s="165"/>
      <c r="Q44" s="165">
        <v>14</v>
      </c>
      <c r="R44" s="165"/>
      <c r="S44" s="239">
        <f t="shared" si="10"/>
        <v>14</v>
      </c>
      <c r="T44" s="165"/>
      <c r="U44" s="165"/>
      <c r="V44" s="165"/>
      <c r="W44" s="239">
        <f t="shared" si="11"/>
        <v>0</v>
      </c>
      <c r="X44" s="165"/>
      <c r="Y44" s="67"/>
      <c r="Z44" s="165"/>
      <c r="AA44" s="241">
        <f t="shared" si="12"/>
        <v>0</v>
      </c>
      <c r="AB44" s="165"/>
      <c r="AC44" s="67"/>
      <c r="AD44" s="165"/>
      <c r="AE44" s="241">
        <f t="shared" si="13"/>
        <v>0</v>
      </c>
      <c r="AF44" s="240">
        <f t="shared" si="14"/>
        <v>15</v>
      </c>
    </row>
    <row r="45" spans="1:32" s="3" customFormat="1" ht="58.5" customHeight="1">
      <c r="A45" s="65">
        <f t="shared" si="7"/>
        <v>35</v>
      </c>
      <c r="B45" s="78" t="s">
        <v>103</v>
      </c>
      <c r="C45" s="4">
        <v>1986</v>
      </c>
      <c r="D45" s="4" t="s">
        <v>4</v>
      </c>
      <c r="E45" s="4" t="s">
        <v>205</v>
      </c>
      <c r="F45" s="9" t="s">
        <v>5</v>
      </c>
      <c r="G45" s="75" t="s">
        <v>194</v>
      </c>
      <c r="H45" s="67">
        <v>1</v>
      </c>
      <c r="I45" s="64"/>
      <c r="J45" s="165"/>
      <c r="K45" s="239">
        <f t="shared" si="8"/>
        <v>1</v>
      </c>
      <c r="L45" s="165"/>
      <c r="M45" s="165"/>
      <c r="N45" s="165"/>
      <c r="O45" s="239">
        <f t="shared" si="9"/>
        <v>0</v>
      </c>
      <c r="P45" s="165"/>
      <c r="Q45" s="165"/>
      <c r="R45" s="165"/>
      <c r="S45" s="239">
        <f t="shared" si="10"/>
        <v>0</v>
      </c>
      <c r="T45" s="165"/>
      <c r="U45" s="165"/>
      <c r="V45" s="165"/>
      <c r="W45" s="239">
        <f t="shared" si="11"/>
        <v>0</v>
      </c>
      <c r="X45" s="165"/>
      <c r="Y45" s="67"/>
      <c r="Z45" s="165"/>
      <c r="AA45" s="241">
        <f t="shared" si="12"/>
        <v>0</v>
      </c>
      <c r="AB45" s="165"/>
      <c r="AC45" s="67"/>
      <c r="AD45" s="165"/>
      <c r="AE45" s="241">
        <f t="shared" si="13"/>
        <v>0</v>
      </c>
      <c r="AF45" s="240">
        <f t="shared" si="14"/>
        <v>1</v>
      </c>
    </row>
    <row r="46" spans="1:32" s="3" customFormat="1" ht="58.5" customHeight="1">
      <c r="A46" s="65">
        <f t="shared" si="7"/>
        <v>36</v>
      </c>
      <c r="B46" s="78" t="s">
        <v>202</v>
      </c>
      <c r="C46" s="4">
        <v>1963</v>
      </c>
      <c r="D46" s="4" t="s">
        <v>4</v>
      </c>
      <c r="E46" s="4" t="s">
        <v>204</v>
      </c>
      <c r="F46" s="9" t="s">
        <v>5</v>
      </c>
      <c r="G46" s="75" t="s">
        <v>89</v>
      </c>
      <c r="H46" s="67">
        <v>1</v>
      </c>
      <c r="I46" s="64"/>
      <c r="J46" s="165"/>
      <c r="K46" s="239">
        <f t="shared" si="8"/>
        <v>1</v>
      </c>
      <c r="L46" s="165"/>
      <c r="M46" s="165"/>
      <c r="N46" s="165"/>
      <c r="O46" s="239">
        <f t="shared" si="9"/>
        <v>0</v>
      </c>
      <c r="P46" s="165"/>
      <c r="Q46" s="165"/>
      <c r="R46" s="165"/>
      <c r="S46" s="239">
        <f t="shared" si="10"/>
        <v>0</v>
      </c>
      <c r="T46" s="165"/>
      <c r="U46" s="165"/>
      <c r="V46" s="165"/>
      <c r="W46" s="239">
        <f t="shared" si="11"/>
        <v>0</v>
      </c>
      <c r="X46" s="165"/>
      <c r="Y46" s="67"/>
      <c r="Z46" s="165"/>
      <c r="AA46" s="241">
        <f t="shared" si="12"/>
        <v>0</v>
      </c>
      <c r="AB46" s="165"/>
      <c r="AC46" s="67"/>
      <c r="AD46" s="165"/>
      <c r="AE46" s="241">
        <f t="shared" si="13"/>
        <v>0</v>
      </c>
      <c r="AF46" s="240">
        <f t="shared" si="14"/>
        <v>1</v>
      </c>
    </row>
    <row r="47" spans="1:32" s="3" customFormat="1" ht="58.5" customHeight="1">
      <c r="A47" s="65">
        <f t="shared" si="7"/>
        <v>37</v>
      </c>
      <c r="B47" s="135" t="s">
        <v>7</v>
      </c>
      <c r="C47" s="136">
        <v>1997</v>
      </c>
      <c r="D47" s="136" t="s">
        <v>72</v>
      </c>
      <c r="E47" s="136" t="s">
        <v>311</v>
      </c>
      <c r="F47" s="135" t="s">
        <v>8</v>
      </c>
      <c r="G47" s="75" t="s">
        <v>9</v>
      </c>
      <c r="H47" s="64">
        <v>0</v>
      </c>
      <c r="I47" s="64"/>
      <c r="J47" s="451">
        <v>14</v>
      </c>
      <c r="K47" s="239">
        <f t="shared" si="8"/>
        <v>14</v>
      </c>
      <c r="L47" s="165"/>
      <c r="M47" s="165"/>
      <c r="N47" s="165">
        <v>1</v>
      </c>
      <c r="O47" s="239">
        <f t="shared" si="9"/>
        <v>1</v>
      </c>
      <c r="P47" s="165"/>
      <c r="Q47" s="165"/>
      <c r="R47" s="165"/>
      <c r="S47" s="239">
        <f t="shared" si="10"/>
        <v>0</v>
      </c>
      <c r="T47" s="165"/>
      <c r="U47" s="165"/>
      <c r="V47" s="165"/>
      <c r="W47" s="239">
        <f t="shared" si="11"/>
        <v>0</v>
      </c>
      <c r="X47" s="165"/>
      <c r="Y47" s="67"/>
      <c r="Z47" s="165"/>
      <c r="AA47" s="241">
        <f t="shared" si="12"/>
        <v>0</v>
      </c>
      <c r="AB47" s="165"/>
      <c r="AC47" s="67"/>
      <c r="AD47" s="165"/>
      <c r="AE47" s="241">
        <f t="shared" si="13"/>
        <v>0</v>
      </c>
      <c r="AF47" s="240">
        <f t="shared" si="14"/>
        <v>15</v>
      </c>
    </row>
    <row r="48" spans="1:32" s="3" customFormat="1" ht="58.5" customHeight="1">
      <c r="A48" s="65">
        <f t="shared" si="7"/>
        <v>38</v>
      </c>
      <c r="B48" s="78" t="s">
        <v>157</v>
      </c>
      <c r="C48" s="4">
        <v>1991</v>
      </c>
      <c r="D48" s="4" t="s">
        <v>4</v>
      </c>
      <c r="E48" s="4" t="s">
        <v>161</v>
      </c>
      <c r="F48" s="9" t="s">
        <v>159</v>
      </c>
      <c r="G48" s="75" t="s">
        <v>160</v>
      </c>
      <c r="H48" s="67">
        <v>0</v>
      </c>
      <c r="I48" s="64"/>
      <c r="J48" s="165">
        <v>1</v>
      </c>
      <c r="K48" s="239">
        <f t="shared" si="8"/>
        <v>1</v>
      </c>
      <c r="L48" s="165"/>
      <c r="M48" s="165"/>
      <c r="N48" s="165"/>
      <c r="O48" s="239">
        <f t="shared" si="9"/>
        <v>0</v>
      </c>
      <c r="P48" s="165"/>
      <c r="Q48" s="165">
        <v>5</v>
      </c>
      <c r="R48" s="165">
        <v>13</v>
      </c>
      <c r="S48" s="239">
        <f t="shared" si="10"/>
        <v>18</v>
      </c>
      <c r="T48" s="165"/>
      <c r="U48" s="165"/>
      <c r="V48" s="165"/>
      <c r="W48" s="239">
        <f t="shared" si="11"/>
        <v>0</v>
      </c>
      <c r="X48" s="165"/>
      <c r="Y48" s="67"/>
      <c r="Z48" s="165"/>
      <c r="AA48" s="241">
        <f t="shared" si="12"/>
        <v>0</v>
      </c>
      <c r="AB48" s="165"/>
      <c r="AC48" s="67"/>
      <c r="AD48" s="165"/>
      <c r="AE48" s="241">
        <f t="shared" si="13"/>
        <v>0</v>
      </c>
      <c r="AF48" s="240">
        <f t="shared" si="14"/>
        <v>19</v>
      </c>
    </row>
    <row r="49" spans="1:32" s="3" customFormat="1" ht="58.5" customHeight="1">
      <c r="A49" s="65">
        <f t="shared" si="7"/>
        <v>39</v>
      </c>
      <c r="B49" s="78" t="s">
        <v>313</v>
      </c>
      <c r="C49" s="4"/>
      <c r="D49" s="4"/>
      <c r="E49" s="4" t="s">
        <v>314</v>
      </c>
      <c r="F49" s="9" t="s">
        <v>174</v>
      </c>
      <c r="G49" s="75" t="s">
        <v>315</v>
      </c>
      <c r="H49" s="67"/>
      <c r="I49" s="64"/>
      <c r="J49" s="165">
        <v>12</v>
      </c>
      <c r="K49" s="239">
        <f t="shared" si="8"/>
        <v>12</v>
      </c>
      <c r="L49" s="165"/>
      <c r="M49" s="165"/>
      <c r="N49" s="165"/>
      <c r="O49" s="239">
        <f t="shared" si="9"/>
        <v>0</v>
      </c>
      <c r="P49" s="165"/>
      <c r="Q49" s="165"/>
      <c r="R49" s="165"/>
      <c r="S49" s="239">
        <f t="shared" si="10"/>
        <v>0</v>
      </c>
      <c r="T49" s="165"/>
      <c r="U49" s="165"/>
      <c r="V49" s="165"/>
      <c r="W49" s="239">
        <f t="shared" si="11"/>
        <v>0</v>
      </c>
      <c r="X49" s="165"/>
      <c r="Y49" s="67"/>
      <c r="Z49" s="165"/>
      <c r="AA49" s="241">
        <f t="shared" si="12"/>
        <v>0</v>
      </c>
      <c r="AB49" s="165"/>
      <c r="AC49" s="67"/>
      <c r="AD49" s="165"/>
      <c r="AE49" s="241">
        <f t="shared" si="13"/>
        <v>0</v>
      </c>
      <c r="AF49" s="240">
        <f t="shared" si="14"/>
        <v>12</v>
      </c>
    </row>
    <row r="50" spans="1:32" s="3" customFormat="1" ht="58.5" customHeight="1">
      <c r="A50" s="65">
        <f t="shared" si="7"/>
        <v>40</v>
      </c>
      <c r="B50" s="78" t="s">
        <v>416</v>
      </c>
      <c r="C50" s="4">
        <v>1995</v>
      </c>
      <c r="D50" s="4"/>
      <c r="E50" s="4" t="s">
        <v>414</v>
      </c>
      <c r="F50" s="9" t="s">
        <v>12</v>
      </c>
      <c r="G50" s="75" t="s">
        <v>415</v>
      </c>
      <c r="H50" s="67"/>
      <c r="I50" s="64"/>
      <c r="J50" s="165"/>
      <c r="K50" s="239">
        <f t="shared" si="8"/>
        <v>0</v>
      </c>
      <c r="L50" s="165">
        <v>16</v>
      </c>
      <c r="M50" s="165">
        <v>15</v>
      </c>
      <c r="N50" s="165">
        <v>1</v>
      </c>
      <c r="O50" s="239">
        <f t="shared" si="9"/>
        <v>32</v>
      </c>
      <c r="P50" s="165"/>
      <c r="Q50" s="165"/>
      <c r="R50" s="165"/>
      <c r="S50" s="239">
        <f t="shared" si="10"/>
        <v>0</v>
      </c>
      <c r="T50" s="165"/>
      <c r="U50" s="165"/>
      <c r="V50" s="165"/>
      <c r="W50" s="239">
        <f t="shared" si="11"/>
        <v>0</v>
      </c>
      <c r="X50" s="165"/>
      <c r="Y50" s="67"/>
      <c r="Z50" s="165"/>
      <c r="AA50" s="241">
        <f t="shared" si="12"/>
        <v>0</v>
      </c>
      <c r="AB50" s="165"/>
      <c r="AC50" s="67"/>
      <c r="AD50" s="165"/>
      <c r="AE50" s="241">
        <f t="shared" si="13"/>
        <v>0</v>
      </c>
      <c r="AF50" s="240">
        <f t="shared" si="14"/>
        <v>32</v>
      </c>
    </row>
    <row r="51" spans="1:32" s="3" customFormat="1" ht="58.5" customHeight="1">
      <c r="A51" s="65">
        <f t="shared" si="7"/>
        <v>41</v>
      </c>
      <c r="B51" s="78" t="s">
        <v>385</v>
      </c>
      <c r="C51" s="4">
        <v>1996</v>
      </c>
      <c r="D51" s="4" t="s">
        <v>4</v>
      </c>
      <c r="E51" s="4" t="s">
        <v>417</v>
      </c>
      <c r="F51" s="9" t="s">
        <v>18</v>
      </c>
      <c r="G51" s="75" t="s">
        <v>171</v>
      </c>
      <c r="H51" s="67"/>
      <c r="I51" s="64"/>
      <c r="J51" s="165"/>
      <c r="K51" s="239">
        <f t="shared" si="8"/>
        <v>0</v>
      </c>
      <c r="L51" s="165">
        <v>8</v>
      </c>
      <c r="M51" s="165"/>
      <c r="N51" s="165">
        <v>14</v>
      </c>
      <c r="O51" s="239">
        <f t="shared" si="9"/>
        <v>22</v>
      </c>
      <c r="P51" s="165"/>
      <c r="Q51" s="165"/>
      <c r="R51" s="165"/>
      <c r="S51" s="239">
        <f t="shared" si="10"/>
        <v>0</v>
      </c>
      <c r="T51" s="165"/>
      <c r="U51" s="165"/>
      <c r="V51" s="165"/>
      <c r="W51" s="239">
        <f t="shared" si="11"/>
        <v>0</v>
      </c>
      <c r="X51" s="165"/>
      <c r="Y51" s="67"/>
      <c r="Z51" s="165"/>
      <c r="AA51" s="241">
        <f t="shared" si="12"/>
        <v>0</v>
      </c>
      <c r="AB51" s="165"/>
      <c r="AC51" s="67"/>
      <c r="AD51" s="165"/>
      <c r="AE51" s="241">
        <f t="shared" si="13"/>
        <v>0</v>
      </c>
      <c r="AF51" s="240">
        <f t="shared" si="14"/>
        <v>22</v>
      </c>
    </row>
    <row r="52" spans="1:32" s="3" customFormat="1" ht="58.5" customHeight="1">
      <c r="A52" s="65">
        <f t="shared" si="7"/>
        <v>42</v>
      </c>
      <c r="B52" s="78" t="s">
        <v>370</v>
      </c>
      <c r="C52" s="4"/>
      <c r="D52" s="4"/>
      <c r="E52" s="76" t="s">
        <v>376</v>
      </c>
      <c r="F52" s="133" t="s">
        <v>5</v>
      </c>
      <c r="G52" s="75" t="s">
        <v>418</v>
      </c>
      <c r="H52" s="67"/>
      <c r="I52" s="64"/>
      <c r="J52" s="165"/>
      <c r="K52" s="239">
        <f t="shared" si="8"/>
        <v>0</v>
      </c>
      <c r="L52" s="165">
        <v>7</v>
      </c>
      <c r="M52" s="165"/>
      <c r="N52" s="165">
        <v>16</v>
      </c>
      <c r="O52" s="239">
        <f t="shared" si="9"/>
        <v>23</v>
      </c>
      <c r="P52" s="165"/>
      <c r="Q52" s="165"/>
      <c r="R52" s="165"/>
      <c r="S52" s="239">
        <f t="shared" si="10"/>
        <v>0</v>
      </c>
      <c r="T52" s="165"/>
      <c r="U52" s="165"/>
      <c r="V52" s="165"/>
      <c r="W52" s="239">
        <f t="shared" si="11"/>
        <v>0</v>
      </c>
      <c r="X52" s="165"/>
      <c r="Y52" s="67"/>
      <c r="Z52" s="165"/>
      <c r="AA52" s="241">
        <f t="shared" si="12"/>
        <v>0</v>
      </c>
      <c r="AB52" s="165"/>
      <c r="AC52" s="67"/>
      <c r="AD52" s="165"/>
      <c r="AE52" s="241">
        <f t="shared" si="13"/>
        <v>0</v>
      </c>
      <c r="AF52" s="240">
        <f t="shared" si="14"/>
        <v>23</v>
      </c>
    </row>
    <row r="53" spans="1:32" s="3" customFormat="1" ht="58.5" customHeight="1">
      <c r="A53" s="65">
        <f t="shared" si="7"/>
        <v>43</v>
      </c>
      <c r="B53" s="78" t="s">
        <v>419</v>
      </c>
      <c r="C53" s="4">
        <v>1985</v>
      </c>
      <c r="D53" s="4" t="s">
        <v>4</v>
      </c>
      <c r="E53" s="76" t="s">
        <v>420</v>
      </c>
      <c r="F53" s="133" t="s">
        <v>421</v>
      </c>
      <c r="G53" s="75" t="s">
        <v>422</v>
      </c>
      <c r="H53" s="67"/>
      <c r="I53" s="64"/>
      <c r="J53" s="165"/>
      <c r="K53" s="239">
        <f t="shared" si="8"/>
        <v>0</v>
      </c>
      <c r="L53" s="165">
        <v>6</v>
      </c>
      <c r="M53" s="165">
        <v>6</v>
      </c>
      <c r="N53" s="165">
        <v>5</v>
      </c>
      <c r="O53" s="239">
        <f t="shared" si="9"/>
        <v>17</v>
      </c>
      <c r="P53" s="165"/>
      <c r="Q53" s="165"/>
      <c r="R53" s="165"/>
      <c r="S53" s="239">
        <f t="shared" si="10"/>
        <v>0</v>
      </c>
      <c r="T53" s="165"/>
      <c r="U53" s="165"/>
      <c r="V53" s="165"/>
      <c r="W53" s="239">
        <f t="shared" si="11"/>
        <v>0</v>
      </c>
      <c r="X53" s="165"/>
      <c r="Y53" s="67"/>
      <c r="Z53" s="165"/>
      <c r="AA53" s="241">
        <f t="shared" si="12"/>
        <v>0</v>
      </c>
      <c r="AB53" s="165"/>
      <c r="AC53" s="67"/>
      <c r="AD53" s="165"/>
      <c r="AE53" s="241">
        <f t="shared" si="13"/>
        <v>0</v>
      </c>
      <c r="AF53" s="240">
        <f t="shared" si="14"/>
        <v>17</v>
      </c>
    </row>
    <row r="54" spans="1:32" s="3" customFormat="1" ht="58.5" customHeight="1">
      <c r="A54" s="65">
        <f t="shared" si="7"/>
        <v>44</v>
      </c>
      <c r="B54" s="78" t="s">
        <v>423</v>
      </c>
      <c r="C54" s="4">
        <v>1989</v>
      </c>
      <c r="D54" s="4"/>
      <c r="E54" s="4" t="s">
        <v>424</v>
      </c>
      <c r="F54" s="78" t="s">
        <v>35</v>
      </c>
      <c r="G54" s="75" t="s">
        <v>67</v>
      </c>
      <c r="H54" s="67"/>
      <c r="I54" s="64"/>
      <c r="J54" s="165"/>
      <c r="K54" s="239">
        <f t="shared" si="8"/>
        <v>0</v>
      </c>
      <c r="L54" s="165">
        <v>5</v>
      </c>
      <c r="M54" s="165">
        <v>3</v>
      </c>
      <c r="N54" s="165"/>
      <c r="O54" s="239">
        <f t="shared" si="9"/>
        <v>8</v>
      </c>
      <c r="P54" s="165"/>
      <c r="Q54" s="165"/>
      <c r="R54" s="165">
        <v>5</v>
      </c>
      <c r="S54" s="239">
        <f t="shared" si="10"/>
        <v>5</v>
      </c>
      <c r="T54" s="165"/>
      <c r="U54" s="165"/>
      <c r="V54" s="165"/>
      <c r="W54" s="239">
        <f t="shared" si="11"/>
        <v>0</v>
      </c>
      <c r="X54" s="165"/>
      <c r="Y54" s="67"/>
      <c r="Z54" s="165"/>
      <c r="AA54" s="241">
        <f t="shared" si="12"/>
        <v>0</v>
      </c>
      <c r="AB54" s="165">
        <v>13</v>
      </c>
      <c r="AC54" s="67">
        <v>14</v>
      </c>
      <c r="AD54" s="165">
        <v>2</v>
      </c>
      <c r="AE54" s="241">
        <f t="shared" si="13"/>
        <v>29</v>
      </c>
      <c r="AF54" s="240">
        <f t="shared" si="14"/>
        <v>42</v>
      </c>
    </row>
    <row r="55" spans="1:32" s="3" customFormat="1" ht="58.5" customHeight="1">
      <c r="A55" s="65">
        <f t="shared" si="7"/>
        <v>45</v>
      </c>
      <c r="B55" s="78" t="s">
        <v>425</v>
      </c>
      <c r="C55" s="4">
        <v>1983</v>
      </c>
      <c r="D55" s="4" t="s">
        <v>69</v>
      </c>
      <c r="E55" s="4" t="s">
        <v>541</v>
      </c>
      <c r="F55" s="9" t="s">
        <v>5</v>
      </c>
      <c r="G55" s="75" t="s">
        <v>355</v>
      </c>
      <c r="H55" s="67"/>
      <c r="I55" s="64"/>
      <c r="J55" s="165"/>
      <c r="K55" s="239">
        <f t="shared" si="8"/>
        <v>0</v>
      </c>
      <c r="L55" s="165">
        <v>2</v>
      </c>
      <c r="M55" s="165">
        <v>1</v>
      </c>
      <c r="N55" s="165">
        <v>4</v>
      </c>
      <c r="O55" s="239">
        <f t="shared" si="9"/>
        <v>7</v>
      </c>
      <c r="P55" s="165">
        <v>14</v>
      </c>
      <c r="Q55" s="165">
        <v>11</v>
      </c>
      <c r="R55" s="165">
        <v>10</v>
      </c>
      <c r="S55" s="239">
        <f t="shared" si="10"/>
        <v>35</v>
      </c>
      <c r="T55" s="165"/>
      <c r="U55" s="165"/>
      <c r="V55" s="165"/>
      <c r="W55" s="239">
        <f t="shared" si="11"/>
        <v>0</v>
      </c>
      <c r="X55" s="165"/>
      <c r="Y55" s="165"/>
      <c r="Z55" s="165"/>
      <c r="AA55" s="241">
        <f t="shared" si="12"/>
        <v>0</v>
      </c>
      <c r="AB55" s="165"/>
      <c r="AC55" s="67"/>
      <c r="AD55" s="165"/>
      <c r="AE55" s="241">
        <f t="shared" si="13"/>
        <v>0</v>
      </c>
      <c r="AF55" s="240">
        <f t="shared" si="14"/>
        <v>42</v>
      </c>
    </row>
    <row r="56" spans="1:32" s="3" customFormat="1" ht="58.5" customHeight="1">
      <c r="A56" s="65">
        <f t="shared" si="7"/>
        <v>46</v>
      </c>
      <c r="B56" s="78" t="s">
        <v>425</v>
      </c>
      <c r="C56" s="4">
        <v>1983</v>
      </c>
      <c r="D56" s="4" t="s">
        <v>69</v>
      </c>
      <c r="E56" s="4" t="s">
        <v>434</v>
      </c>
      <c r="F56" s="9" t="s">
        <v>5</v>
      </c>
      <c r="G56" s="75" t="s">
        <v>355</v>
      </c>
      <c r="H56" s="67"/>
      <c r="I56" s="64"/>
      <c r="J56" s="165"/>
      <c r="K56" s="239">
        <f t="shared" si="8"/>
        <v>0</v>
      </c>
      <c r="L56" s="165">
        <v>1</v>
      </c>
      <c r="M56" s="165">
        <v>13</v>
      </c>
      <c r="N56" s="165">
        <v>13</v>
      </c>
      <c r="O56" s="239">
        <f t="shared" si="9"/>
        <v>27</v>
      </c>
      <c r="P56" s="165"/>
      <c r="Q56" s="165">
        <v>6</v>
      </c>
      <c r="R56" s="165"/>
      <c r="S56" s="239">
        <f t="shared" si="10"/>
        <v>6</v>
      </c>
      <c r="T56" s="165"/>
      <c r="U56" s="165"/>
      <c r="V56" s="165"/>
      <c r="W56" s="239">
        <f t="shared" si="11"/>
        <v>0</v>
      </c>
      <c r="X56" s="165"/>
      <c r="Y56" s="67"/>
      <c r="Z56" s="165"/>
      <c r="AA56" s="241">
        <f t="shared" si="12"/>
        <v>0</v>
      </c>
      <c r="AB56" s="165">
        <v>16</v>
      </c>
      <c r="AC56" s="67">
        <v>16</v>
      </c>
      <c r="AD56" s="165">
        <v>9</v>
      </c>
      <c r="AE56" s="241">
        <f t="shared" si="13"/>
        <v>41</v>
      </c>
      <c r="AF56" s="240">
        <f t="shared" si="14"/>
        <v>74</v>
      </c>
    </row>
    <row r="57" spans="1:32" s="3" customFormat="1" ht="58.5" customHeight="1">
      <c r="A57" s="65">
        <f t="shared" si="7"/>
        <v>47</v>
      </c>
      <c r="B57" s="78" t="s">
        <v>431</v>
      </c>
      <c r="C57" s="4">
        <v>1986</v>
      </c>
      <c r="D57" s="4" t="s">
        <v>4</v>
      </c>
      <c r="E57" s="76" t="s">
        <v>432</v>
      </c>
      <c r="F57" s="133" t="s">
        <v>433</v>
      </c>
      <c r="G57" s="75" t="s">
        <v>194</v>
      </c>
      <c r="H57" s="67"/>
      <c r="I57" s="64"/>
      <c r="J57" s="165"/>
      <c r="K57" s="239">
        <f t="shared" si="8"/>
        <v>0</v>
      </c>
      <c r="L57" s="165">
        <v>1</v>
      </c>
      <c r="M57" s="165">
        <v>1</v>
      </c>
      <c r="N57" s="165"/>
      <c r="O57" s="239">
        <f t="shared" si="9"/>
        <v>2</v>
      </c>
      <c r="P57" s="165"/>
      <c r="Q57" s="165">
        <v>1</v>
      </c>
      <c r="R57" s="165"/>
      <c r="S57" s="239">
        <f t="shared" si="10"/>
        <v>1</v>
      </c>
      <c r="T57" s="165">
        <v>4</v>
      </c>
      <c r="U57" s="165">
        <v>1</v>
      </c>
      <c r="V57" s="165">
        <v>1</v>
      </c>
      <c r="W57" s="239">
        <f t="shared" si="11"/>
        <v>6</v>
      </c>
      <c r="X57" s="165">
        <v>7</v>
      </c>
      <c r="Y57" s="67">
        <v>5</v>
      </c>
      <c r="Z57" s="165">
        <v>1</v>
      </c>
      <c r="AA57" s="241">
        <f t="shared" si="12"/>
        <v>13</v>
      </c>
      <c r="AB57" s="165"/>
      <c r="AC57" s="67"/>
      <c r="AD57" s="165"/>
      <c r="AE57" s="241">
        <f t="shared" si="13"/>
        <v>0</v>
      </c>
      <c r="AF57" s="240">
        <f t="shared" si="14"/>
        <v>22</v>
      </c>
    </row>
    <row r="58" spans="1:32" s="2" customFormat="1" ht="58.5" customHeight="1">
      <c r="A58" s="65">
        <f t="shared" si="7"/>
        <v>48</v>
      </c>
      <c r="B58" s="78" t="s">
        <v>370</v>
      </c>
      <c r="C58" s="4"/>
      <c r="D58" s="4"/>
      <c r="E58" s="76" t="s">
        <v>371</v>
      </c>
      <c r="F58" s="133" t="s">
        <v>5</v>
      </c>
      <c r="G58" s="75" t="s">
        <v>418</v>
      </c>
      <c r="H58" s="67"/>
      <c r="I58" s="64"/>
      <c r="J58" s="165"/>
      <c r="K58" s="239">
        <f t="shared" si="8"/>
        <v>0</v>
      </c>
      <c r="L58" s="165">
        <v>1</v>
      </c>
      <c r="M58" s="165">
        <v>14</v>
      </c>
      <c r="N58" s="165">
        <v>1</v>
      </c>
      <c r="O58" s="239">
        <f t="shared" si="9"/>
        <v>16</v>
      </c>
      <c r="P58" s="165"/>
      <c r="Q58" s="165"/>
      <c r="R58" s="165"/>
      <c r="S58" s="239">
        <f t="shared" si="10"/>
        <v>0</v>
      </c>
      <c r="T58" s="165"/>
      <c r="U58" s="165"/>
      <c r="V58" s="165"/>
      <c r="W58" s="239">
        <f t="shared" si="11"/>
        <v>0</v>
      </c>
      <c r="X58" s="165"/>
      <c r="Y58" s="67"/>
      <c r="Z58" s="165"/>
      <c r="AA58" s="241">
        <f t="shared" si="12"/>
        <v>0</v>
      </c>
      <c r="AB58" s="165"/>
      <c r="AC58" s="67"/>
      <c r="AD58" s="165"/>
      <c r="AE58" s="241">
        <f t="shared" si="13"/>
        <v>0</v>
      </c>
      <c r="AF58" s="240">
        <f t="shared" si="14"/>
        <v>16</v>
      </c>
    </row>
    <row r="59" spans="1:32" s="2" customFormat="1" ht="58.5" customHeight="1">
      <c r="A59" s="65">
        <f t="shared" si="7"/>
        <v>49</v>
      </c>
      <c r="B59" s="78" t="s">
        <v>426</v>
      </c>
      <c r="C59" s="4">
        <v>1985</v>
      </c>
      <c r="D59" s="4" t="s">
        <v>11</v>
      </c>
      <c r="E59" s="4" t="s">
        <v>427</v>
      </c>
      <c r="F59" s="9" t="s">
        <v>428</v>
      </c>
      <c r="G59" s="75" t="s">
        <v>429</v>
      </c>
      <c r="H59" s="67"/>
      <c r="I59" s="64"/>
      <c r="J59" s="165"/>
      <c r="K59" s="239">
        <f t="shared" si="8"/>
        <v>0</v>
      </c>
      <c r="L59" s="165">
        <v>1</v>
      </c>
      <c r="M59" s="165">
        <v>10</v>
      </c>
      <c r="N59" s="165">
        <v>3</v>
      </c>
      <c r="O59" s="239">
        <f t="shared" si="9"/>
        <v>14</v>
      </c>
      <c r="P59" s="165"/>
      <c r="Q59" s="165"/>
      <c r="R59" s="165"/>
      <c r="S59" s="239">
        <f t="shared" si="10"/>
        <v>0</v>
      </c>
      <c r="T59" s="165"/>
      <c r="U59" s="165"/>
      <c r="V59" s="165"/>
      <c r="W59" s="239">
        <f t="shared" si="11"/>
        <v>0</v>
      </c>
      <c r="X59" s="165"/>
      <c r="Y59" s="67"/>
      <c r="Z59" s="165"/>
      <c r="AA59" s="241">
        <f t="shared" si="12"/>
        <v>0</v>
      </c>
      <c r="AB59" s="165"/>
      <c r="AC59" s="67"/>
      <c r="AD59" s="165"/>
      <c r="AE59" s="241">
        <f t="shared" si="13"/>
        <v>0</v>
      </c>
      <c r="AF59" s="240">
        <f t="shared" si="14"/>
        <v>14</v>
      </c>
    </row>
    <row r="60" spans="1:32" s="3" customFormat="1" ht="58.5" customHeight="1">
      <c r="A60" s="65">
        <f t="shared" si="7"/>
        <v>50</v>
      </c>
      <c r="B60" s="189" t="s">
        <v>430</v>
      </c>
      <c r="C60" s="190">
        <v>1996</v>
      </c>
      <c r="D60" s="190"/>
      <c r="E60" s="190" t="s">
        <v>320</v>
      </c>
      <c r="F60" s="188" t="s">
        <v>81</v>
      </c>
      <c r="G60" s="191" t="s">
        <v>177</v>
      </c>
      <c r="H60" s="67"/>
      <c r="I60" s="64"/>
      <c r="J60" s="165"/>
      <c r="K60" s="239">
        <f t="shared" si="8"/>
        <v>0</v>
      </c>
      <c r="L60" s="165">
        <v>1</v>
      </c>
      <c r="M60" s="165">
        <v>1</v>
      </c>
      <c r="N60" s="165">
        <v>6</v>
      </c>
      <c r="O60" s="239">
        <f t="shared" si="9"/>
        <v>8</v>
      </c>
      <c r="P60" s="165">
        <v>1</v>
      </c>
      <c r="Q60" s="165"/>
      <c r="R60" s="165"/>
      <c r="S60" s="239">
        <f t="shared" si="10"/>
        <v>1</v>
      </c>
      <c r="T60" s="165"/>
      <c r="U60" s="165"/>
      <c r="V60" s="165"/>
      <c r="W60" s="239">
        <f t="shared" si="11"/>
        <v>0</v>
      </c>
      <c r="X60" s="165"/>
      <c r="Y60" s="67"/>
      <c r="Z60" s="165"/>
      <c r="AA60" s="241">
        <f t="shared" si="12"/>
        <v>0</v>
      </c>
      <c r="AB60" s="165"/>
      <c r="AC60" s="67"/>
      <c r="AD60" s="165"/>
      <c r="AE60" s="241">
        <f t="shared" si="13"/>
        <v>0</v>
      </c>
      <c r="AF60" s="240">
        <f t="shared" si="14"/>
        <v>9</v>
      </c>
    </row>
    <row r="61" spans="1:32" s="3" customFormat="1" ht="58.5" customHeight="1">
      <c r="A61" s="65">
        <f t="shared" si="7"/>
        <v>51</v>
      </c>
      <c r="B61" s="78" t="s">
        <v>535</v>
      </c>
      <c r="C61" s="4">
        <v>1988</v>
      </c>
      <c r="D61" s="4"/>
      <c r="E61" s="4" t="s">
        <v>536</v>
      </c>
      <c r="F61" s="9" t="s">
        <v>521</v>
      </c>
      <c r="G61" s="75" t="s">
        <v>214</v>
      </c>
      <c r="H61" s="67"/>
      <c r="I61" s="64"/>
      <c r="J61" s="165"/>
      <c r="K61" s="239">
        <f t="shared" si="8"/>
        <v>0</v>
      </c>
      <c r="L61" s="165"/>
      <c r="M61" s="165"/>
      <c r="N61" s="165"/>
      <c r="O61" s="239">
        <f t="shared" si="9"/>
        <v>0</v>
      </c>
      <c r="P61" s="165">
        <v>8</v>
      </c>
      <c r="Q61" s="165">
        <v>13</v>
      </c>
      <c r="R61" s="165">
        <v>16</v>
      </c>
      <c r="S61" s="239">
        <f t="shared" si="10"/>
        <v>37</v>
      </c>
      <c r="T61" s="165">
        <v>14</v>
      </c>
      <c r="U61" s="165">
        <v>14</v>
      </c>
      <c r="V61" s="165">
        <v>8</v>
      </c>
      <c r="W61" s="239">
        <f t="shared" si="11"/>
        <v>36</v>
      </c>
      <c r="X61" s="165">
        <v>15</v>
      </c>
      <c r="Y61" s="165">
        <v>15</v>
      </c>
      <c r="Z61" s="165">
        <v>10</v>
      </c>
      <c r="AA61" s="241">
        <f t="shared" si="12"/>
        <v>40</v>
      </c>
      <c r="AB61" s="165"/>
      <c r="AC61" s="67"/>
      <c r="AD61" s="165"/>
      <c r="AE61" s="241">
        <f t="shared" si="13"/>
        <v>0</v>
      </c>
      <c r="AF61" s="240">
        <f t="shared" si="14"/>
        <v>113</v>
      </c>
    </row>
    <row r="62" spans="1:32" s="3" customFormat="1" ht="58.5" customHeight="1">
      <c r="A62" s="65">
        <f t="shared" si="7"/>
        <v>52</v>
      </c>
      <c r="B62" s="78" t="s">
        <v>556</v>
      </c>
      <c r="C62" s="4"/>
      <c r="D62" s="4"/>
      <c r="E62" s="4" t="s">
        <v>651</v>
      </c>
      <c r="F62" s="9" t="s">
        <v>81</v>
      </c>
      <c r="G62" s="75" t="s">
        <v>304</v>
      </c>
      <c r="H62" s="67"/>
      <c r="I62" s="64"/>
      <c r="J62" s="165"/>
      <c r="K62" s="239">
        <f t="shared" si="8"/>
        <v>0</v>
      </c>
      <c r="L62" s="165"/>
      <c r="M62" s="165"/>
      <c r="N62" s="165"/>
      <c r="O62" s="239">
        <f t="shared" si="9"/>
        <v>0</v>
      </c>
      <c r="P62" s="165"/>
      <c r="Q62" s="165"/>
      <c r="R62" s="165"/>
      <c r="S62" s="239">
        <f t="shared" si="10"/>
        <v>0</v>
      </c>
      <c r="T62" s="165">
        <v>7</v>
      </c>
      <c r="U62" s="165">
        <v>10</v>
      </c>
      <c r="V62" s="165">
        <v>3</v>
      </c>
      <c r="W62" s="239">
        <f t="shared" si="11"/>
        <v>20</v>
      </c>
      <c r="X62" s="165"/>
      <c r="Y62" s="67"/>
      <c r="Z62" s="165"/>
      <c r="AA62" s="241">
        <f t="shared" si="12"/>
        <v>0</v>
      </c>
      <c r="AB62" s="165">
        <v>14</v>
      </c>
      <c r="AC62" s="67">
        <v>7</v>
      </c>
      <c r="AD62" s="165">
        <v>8</v>
      </c>
      <c r="AE62" s="241">
        <f t="shared" si="13"/>
        <v>29</v>
      </c>
      <c r="AF62" s="240">
        <f t="shared" si="14"/>
        <v>49</v>
      </c>
    </row>
    <row r="63" spans="1:32" s="3" customFormat="1" ht="58.5" customHeight="1">
      <c r="A63" s="65">
        <f t="shared" si="7"/>
        <v>53</v>
      </c>
      <c r="B63" s="78" t="s">
        <v>659</v>
      </c>
      <c r="C63" s="4">
        <v>1997</v>
      </c>
      <c r="D63" s="4"/>
      <c r="E63" s="4" t="s">
        <v>660</v>
      </c>
      <c r="F63" s="9" t="s">
        <v>81</v>
      </c>
      <c r="G63" s="75" t="s">
        <v>177</v>
      </c>
      <c r="H63" s="67"/>
      <c r="I63" s="64"/>
      <c r="J63" s="165"/>
      <c r="K63" s="239">
        <f t="shared" si="8"/>
        <v>0</v>
      </c>
      <c r="L63" s="165"/>
      <c r="M63" s="165"/>
      <c r="N63" s="165"/>
      <c r="O63" s="239">
        <f t="shared" si="9"/>
        <v>0</v>
      </c>
      <c r="P63" s="165"/>
      <c r="Q63" s="165"/>
      <c r="R63" s="165"/>
      <c r="S63" s="239">
        <f t="shared" si="10"/>
        <v>0</v>
      </c>
      <c r="T63" s="165">
        <v>5</v>
      </c>
      <c r="U63" s="165">
        <v>9</v>
      </c>
      <c r="V63" s="165"/>
      <c r="W63" s="239">
        <f t="shared" si="11"/>
        <v>14</v>
      </c>
      <c r="X63" s="165">
        <v>6</v>
      </c>
      <c r="Y63" s="67">
        <v>1</v>
      </c>
      <c r="Z63" s="165">
        <v>4</v>
      </c>
      <c r="AA63" s="241">
        <f t="shared" si="12"/>
        <v>11</v>
      </c>
      <c r="AB63" s="165">
        <v>12</v>
      </c>
      <c r="AC63" s="67">
        <v>2</v>
      </c>
      <c r="AD63" s="165">
        <v>7</v>
      </c>
      <c r="AE63" s="241">
        <f t="shared" si="13"/>
        <v>21</v>
      </c>
      <c r="AF63" s="240">
        <f t="shared" si="14"/>
        <v>46</v>
      </c>
    </row>
    <row r="64" spans="1:32" s="3" customFormat="1" ht="58.5" customHeight="1">
      <c r="A64" s="65">
        <f t="shared" si="7"/>
        <v>54</v>
      </c>
      <c r="B64" s="200" t="s">
        <v>310</v>
      </c>
      <c r="C64" s="169">
        <v>1992</v>
      </c>
      <c r="D64" s="169" t="s">
        <v>4</v>
      </c>
      <c r="E64" s="169" t="s">
        <v>669</v>
      </c>
      <c r="F64" s="201" t="s">
        <v>81</v>
      </c>
      <c r="G64" s="202" t="s">
        <v>304</v>
      </c>
      <c r="H64" s="67"/>
      <c r="I64" s="64"/>
      <c r="J64" s="165"/>
      <c r="K64" s="239">
        <f t="shared" si="8"/>
        <v>0</v>
      </c>
      <c r="L64" s="165"/>
      <c r="M64" s="165"/>
      <c r="N64" s="165"/>
      <c r="O64" s="239">
        <f t="shared" si="9"/>
        <v>0</v>
      </c>
      <c r="P64" s="165"/>
      <c r="Q64" s="165"/>
      <c r="R64" s="165"/>
      <c r="S64" s="239">
        <f t="shared" si="10"/>
        <v>0</v>
      </c>
      <c r="T64" s="165"/>
      <c r="U64" s="165"/>
      <c r="V64" s="165">
        <v>11</v>
      </c>
      <c r="W64" s="239">
        <f t="shared" si="11"/>
        <v>11</v>
      </c>
      <c r="X64" s="165"/>
      <c r="Y64" s="67">
        <v>16</v>
      </c>
      <c r="Z64" s="165">
        <v>15</v>
      </c>
      <c r="AA64" s="241">
        <f t="shared" si="12"/>
        <v>31</v>
      </c>
      <c r="AB64" s="165"/>
      <c r="AC64" s="67"/>
      <c r="AD64" s="165"/>
      <c r="AE64" s="241">
        <f t="shared" si="13"/>
        <v>0</v>
      </c>
      <c r="AF64" s="240">
        <f t="shared" si="14"/>
        <v>42</v>
      </c>
    </row>
    <row r="65" spans="1:32" s="3" customFormat="1" ht="58.5" customHeight="1">
      <c r="A65" s="65">
        <f t="shared" si="7"/>
        <v>55</v>
      </c>
      <c r="B65" s="78" t="s">
        <v>749</v>
      </c>
      <c r="C65" s="4">
        <v>2000</v>
      </c>
      <c r="D65" s="4"/>
      <c r="E65" s="4" t="s">
        <v>648</v>
      </c>
      <c r="F65" s="9" t="s">
        <v>5</v>
      </c>
      <c r="G65" s="75" t="s">
        <v>194</v>
      </c>
      <c r="H65" s="67"/>
      <c r="I65" s="64"/>
      <c r="J65" s="165"/>
      <c r="K65" s="239">
        <f t="shared" si="8"/>
        <v>0</v>
      </c>
      <c r="L65" s="165"/>
      <c r="M65" s="165"/>
      <c r="N65" s="165"/>
      <c r="O65" s="239">
        <f t="shared" si="9"/>
        <v>0</v>
      </c>
      <c r="P65" s="165"/>
      <c r="Q65" s="165"/>
      <c r="R65" s="165"/>
      <c r="S65" s="239">
        <f t="shared" si="10"/>
        <v>0</v>
      </c>
      <c r="T65" s="165"/>
      <c r="U65" s="165"/>
      <c r="V65" s="165"/>
      <c r="W65" s="239">
        <f t="shared" si="11"/>
        <v>0</v>
      </c>
      <c r="X65" s="165"/>
      <c r="Y65" s="67">
        <v>14</v>
      </c>
      <c r="Z65" s="165"/>
      <c r="AA65" s="241">
        <f t="shared" si="12"/>
        <v>14</v>
      </c>
      <c r="AB65" s="165"/>
      <c r="AC65" s="67">
        <v>13</v>
      </c>
      <c r="AD65" s="165">
        <v>10</v>
      </c>
      <c r="AE65" s="241">
        <f t="shared" si="13"/>
        <v>23</v>
      </c>
      <c r="AF65" s="240">
        <f t="shared" si="14"/>
        <v>37</v>
      </c>
    </row>
    <row r="66" spans="1:32" s="3" customFormat="1" ht="58.5" customHeight="1">
      <c r="A66" s="65">
        <f t="shared" si="7"/>
        <v>56</v>
      </c>
      <c r="B66" s="78" t="s">
        <v>537</v>
      </c>
      <c r="C66" s="4">
        <v>1990</v>
      </c>
      <c r="D66" s="4" t="s">
        <v>4</v>
      </c>
      <c r="E66" s="4" t="s">
        <v>538</v>
      </c>
      <c r="F66" s="9" t="s">
        <v>539</v>
      </c>
      <c r="G66" s="75" t="s">
        <v>540</v>
      </c>
      <c r="H66" s="67"/>
      <c r="I66" s="64"/>
      <c r="J66" s="165"/>
      <c r="K66" s="239">
        <f t="shared" si="8"/>
        <v>0</v>
      </c>
      <c r="L66" s="165"/>
      <c r="M66" s="165"/>
      <c r="N66" s="165"/>
      <c r="O66" s="239">
        <f t="shared" si="9"/>
        <v>0</v>
      </c>
      <c r="P66" s="165">
        <v>12</v>
      </c>
      <c r="Q66" s="165">
        <v>12</v>
      </c>
      <c r="R66" s="165">
        <v>12</v>
      </c>
      <c r="S66" s="239">
        <f t="shared" si="10"/>
        <v>36</v>
      </c>
      <c r="T66" s="165"/>
      <c r="U66" s="165"/>
      <c r="V66" s="165"/>
      <c r="W66" s="239">
        <f t="shared" si="11"/>
        <v>0</v>
      </c>
      <c r="X66" s="165"/>
      <c r="Y66" s="165"/>
      <c r="Z66" s="165"/>
      <c r="AA66" s="241">
        <f t="shared" si="12"/>
        <v>0</v>
      </c>
      <c r="AB66" s="165"/>
      <c r="AC66" s="165"/>
      <c r="AD66" s="165"/>
      <c r="AE66" s="241">
        <f t="shared" si="13"/>
        <v>0</v>
      </c>
      <c r="AF66" s="240">
        <f t="shared" si="14"/>
        <v>36</v>
      </c>
    </row>
    <row r="67" spans="1:32" s="3" customFormat="1" ht="58.5" customHeight="1">
      <c r="A67" s="65">
        <f t="shared" si="7"/>
        <v>57</v>
      </c>
      <c r="B67" s="78" t="s">
        <v>55</v>
      </c>
      <c r="C67" s="4">
        <v>1955</v>
      </c>
      <c r="D67" s="4" t="s">
        <v>11</v>
      </c>
      <c r="E67" s="4" t="s">
        <v>647</v>
      </c>
      <c r="F67" s="4" t="s">
        <v>5</v>
      </c>
      <c r="G67" s="180" t="s">
        <v>646</v>
      </c>
      <c r="H67" s="67"/>
      <c r="I67" s="64"/>
      <c r="J67" s="165"/>
      <c r="K67" s="239">
        <f t="shared" si="8"/>
        <v>0</v>
      </c>
      <c r="L67" s="165"/>
      <c r="M67" s="165"/>
      <c r="N67" s="165"/>
      <c r="O67" s="239">
        <f t="shared" si="9"/>
        <v>0</v>
      </c>
      <c r="P67" s="165"/>
      <c r="Q67" s="165"/>
      <c r="R67" s="165"/>
      <c r="S67" s="239">
        <f t="shared" si="10"/>
        <v>0</v>
      </c>
      <c r="T67" s="165">
        <v>13</v>
      </c>
      <c r="U67" s="165">
        <v>8</v>
      </c>
      <c r="V67" s="165">
        <v>15</v>
      </c>
      <c r="W67" s="239">
        <f t="shared" si="11"/>
        <v>36</v>
      </c>
      <c r="X67" s="165"/>
      <c r="Y67" s="165"/>
      <c r="Z67" s="165"/>
      <c r="AA67" s="241">
        <f t="shared" si="12"/>
        <v>0</v>
      </c>
      <c r="AB67" s="165"/>
      <c r="AC67" s="165"/>
      <c r="AD67" s="165"/>
      <c r="AE67" s="241">
        <f t="shared" si="13"/>
        <v>0</v>
      </c>
      <c r="AF67" s="240">
        <f t="shared" si="14"/>
        <v>36</v>
      </c>
    </row>
    <row r="68" spans="1:32" s="3" customFormat="1" ht="58.5" customHeight="1">
      <c r="A68" s="65">
        <f t="shared" si="7"/>
        <v>58</v>
      </c>
      <c r="B68" s="78" t="s">
        <v>654</v>
      </c>
      <c r="C68" s="4">
        <v>1987</v>
      </c>
      <c r="D68" s="4" t="s">
        <v>550</v>
      </c>
      <c r="E68" s="4" t="s">
        <v>655</v>
      </c>
      <c r="F68" s="9" t="s">
        <v>656</v>
      </c>
      <c r="G68" s="75" t="s">
        <v>657</v>
      </c>
      <c r="H68" s="67"/>
      <c r="I68" s="64"/>
      <c r="J68" s="165"/>
      <c r="K68" s="239">
        <f t="shared" si="8"/>
        <v>0</v>
      </c>
      <c r="L68" s="165"/>
      <c r="M68" s="165"/>
      <c r="N68" s="165"/>
      <c r="O68" s="239">
        <f t="shared" si="9"/>
        <v>0</v>
      </c>
      <c r="P68" s="165"/>
      <c r="Q68" s="165"/>
      <c r="R68" s="165"/>
      <c r="S68" s="239">
        <f t="shared" si="10"/>
        <v>0</v>
      </c>
      <c r="T68" s="165">
        <v>8</v>
      </c>
      <c r="U68" s="165">
        <v>7</v>
      </c>
      <c r="V68" s="165">
        <v>16</v>
      </c>
      <c r="W68" s="239">
        <f t="shared" si="11"/>
        <v>31</v>
      </c>
      <c r="X68" s="165"/>
      <c r="Y68" s="67"/>
      <c r="Z68" s="165"/>
      <c r="AA68" s="241">
        <f t="shared" si="12"/>
        <v>0</v>
      </c>
      <c r="AB68" s="165"/>
      <c r="AC68" s="67"/>
      <c r="AD68" s="165"/>
      <c r="AE68" s="241">
        <f t="shared" si="13"/>
        <v>0</v>
      </c>
      <c r="AF68" s="240">
        <f t="shared" si="14"/>
        <v>31</v>
      </c>
    </row>
    <row r="69" spans="1:32" s="3" customFormat="1" ht="58.5" customHeight="1">
      <c r="A69" s="65">
        <f t="shared" si="7"/>
        <v>59</v>
      </c>
      <c r="B69" s="120" t="s">
        <v>642</v>
      </c>
      <c r="C69" s="4">
        <v>1996</v>
      </c>
      <c r="D69" s="4" t="s">
        <v>17</v>
      </c>
      <c r="E69" s="74" t="s">
        <v>643</v>
      </c>
      <c r="F69" s="86" t="s">
        <v>644</v>
      </c>
      <c r="G69" s="53" t="s">
        <v>645</v>
      </c>
      <c r="H69" s="67"/>
      <c r="I69" s="64"/>
      <c r="J69" s="165"/>
      <c r="K69" s="239">
        <f t="shared" si="8"/>
        <v>0</v>
      </c>
      <c r="L69" s="165"/>
      <c r="M69" s="165"/>
      <c r="N69" s="165"/>
      <c r="O69" s="239">
        <f t="shared" si="9"/>
        <v>0</v>
      </c>
      <c r="P69" s="165"/>
      <c r="Q69" s="165"/>
      <c r="R69" s="165"/>
      <c r="S69" s="239">
        <f t="shared" si="10"/>
        <v>0</v>
      </c>
      <c r="T69" s="165">
        <v>15</v>
      </c>
      <c r="U69" s="165">
        <v>16</v>
      </c>
      <c r="V69" s="165"/>
      <c r="W69" s="239">
        <f t="shared" si="11"/>
        <v>31</v>
      </c>
      <c r="X69" s="165"/>
      <c r="Y69" s="67"/>
      <c r="Z69" s="165"/>
      <c r="AA69" s="241">
        <f t="shared" si="12"/>
        <v>0</v>
      </c>
      <c r="AB69" s="165"/>
      <c r="AC69" s="67"/>
      <c r="AD69" s="165"/>
      <c r="AE69" s="241">
        <f t="shared" si="13"/>
        <v>0</v>
      </c>
      <c r="AF69" s="240">
        <f t="shared" si="14"/>
        <v>31</v>
      </c>
    </row>
    <row r="70" spans="1:32" s="3" customFormat="1" ht="58.5" customHeight="1">
      <c r="A70" s="65">
        <f t="shared" si="7"/>
        <v>60</v>
      </c>
      <c r="B70" s="78" t="s">
        <v>569</v>
      </c>
      <c r="C70" s="4">
        <v>1979</v>
      </c>
      <c r="D70" s="4" t="s">
        <v>4</v>
      </c>
      <c r="E70" s="4" t="s">
        <v>570</v>
      </c>
      <c r="F70" s="9" t="s">
        <v>517</v>
      </c>
      <c r="G70" s="75" t="s">
        <v>571</v>
      </c>
      <c r="H70" s="67"/>
      <c r="I70" s="64"/>
      <c r="J70" s="165"/>
      <c r="K70" s="239">
        <f t="shared" si="8"/>
        <v>0</v>
      </c>
      <c r="L70" s="165"/>
      <c r="M70" s="165"/>
      <c r="N70" s="165"/>
      <c r="O70" s="239">
        <f t="shared" si="9"/>
        <v>0</v>
      </c>
      <c r="P70" s="165">
        <v>15</v>
      </c>
      <c r="Q70" s="165"/>
      <c r="R70" s="165">
        <v>15</v>
      </c>
      <c r="S70" s="239">
        <f t="shared" si="10"/>
        <v>30</v>
      </c>
      <c r="T70" s="165"/>
      <c r="U70" s="165"/>
      <c r="V70" s="165"/>
      <c r="W70" s="239">
        <f t="shared" si="11"/>
        <v>0</v>
      </c>
      <c r="X70" s="165"/>
      <c r="Y70" s="67"/>
      <c r="Z70" s="165"/>
      <c r="AA70" s="241">
        <f t="shared" si="12"/>
        <v>0</v>
      </c>
      <c r="AB70" s="165"/>
      <c r="AC70" s="67"/>
      <c r="AD70" s="165"/>
      <c r="AE70" s="241">
        <f t="shared" si="13"/>
        <v>0</v>
      </c>
      <c r="AF70" s="240">
        <f t="shared" si="14"/>
        <v>30</v>
      </c>
    </row>
    <row r="71" spans="1:32" s="3" customFormat="1" ht="58.5" customHeight="1">
      <c r="A71" s="65">
        <f t="shared" si="7"/>
        <v>61</v>
      </c>
      <c r="B71" s="78" t="s">
        <v>710</v>
      </c>
      <c r="C71" s="4">
        <v>1991</v>
      </c>
      <c r="D71" s="4"/>
      <c r="E71" s="4" t="s">
        <v>711</v>
      </c>
      <c r="F71" s="9" t="s">
        <v>111</v>
      </c>
      <c r="G71" s="75" t="s">
        <v>342</v>
      </c>
      <c r="H71" s="67"/>
      <c r="I71" s="64"/>
      <c r="J71" s="165"/>
      <c r="K71" s="239">
        <f t="shared" si="8"/>
        <v>0</v>
      </c>
      <c r="L71" s="165"/>
      <c r="M71" s="165"/>
      <c r="N71" s="165"/>
      <c r="O71" s="239">
        <f t="shared" si="9"/>
        <v>0</v>
      </c>
      <c r="P71" s="165"/>
      <c r="Q71" s="165"/>
      <c r="R71" s="165"/>
      <c r="S71" s="239">
        <f t="shared" si="10"/>
        <v>0</v>
      </c>
      <c r="T71" s="165"/>
      <c r="U71" s="165"/>
      <c r="V71" s="165"/>
      <c r="W71" s="239">
        <f t="shared" si="11"/>
        <v>0</v>
      </c>
      <c r="X71" s="165">
        <v>13</v>
      </c>
      <c r="Y71" s="67">
        <v>11</v>
      </c>
      <c r="Z71" s="165">
        <v>6</v>
      </c>
      <c r="AA71" s="241">
        <f t="shared" si="12"/>
        <v>30</v>
      </c>
      <c r="AB71" s="165"/>
      <c r="AC71" s="67"/>
      <c r="AD71" s="165"/>
      <c r="AE71" s="241">
        <f t="shared" si="13"/>
        <v>0</v>
      </c>
      <c r="AF71" s="240">
        <f t="shared" si="14"/>
        <v>30</v>
      </c>
    </row>
    <row r="72" spans="1:32" s="3" customFormat="1" ht="58.5" customHeight="1">
      <c r="A72" s="65">
        <f t="shared" si="7"/>
        <v>62</v>
      </c>
      <c r="B72" s="78" t="s">
        <v>556</v>
      </c>
      <c r="C72" s="4"/>
      <c r="D72" s="4"/>
      <c r="E72" s="4" t="s">
        <v>557</v>
      </c>
      <c r="F72" s="9" t="s">
        <v>81</v>
      </c>
      <c r="G72" s="75" t="s">
        <v>304</v>
      </c>
      <c r="H72" s="67"/>
      <c r="I72" s="64"/>
      <c r="J72" s="165"/>
      <c r="K72" s="239">
        <f t="shared" si="8"/>
        <v>0</v>
      </c>
      <c r="L72" s="165"/>
      <c r="M72" s="165"/>
      <c r="N72" s="165"/>
      <c r="O72" s="239">
        <f t="shared" si="9"/>
        <v>0</v>
      </c>
      <c r="P72" s="165"/>
      <c r="Q72" s="165">
        <v>3</v>
      </c>
      <c r="R72" s="165">
        <v>1</v>
      </c>
      <c r="S72" s="239">
        <f t="shared" si="10"/>
        <v>4</v>
      </c>
      <c r="T72" s="165">
        <v>10</v>
      </c>
      <c r="U72" s="165">
        <v>13</v>
      </c>
      <c r="V72" s="165">
        <v>2</v>
      </c>
      <c r="W72" s="239">
        <f t="shared" si="11"/>
        <v>25</v>
      </c>
      <c r="X72" s="165"/>
      <c r="Y72" s="67"/>
      <c r="Z72" s="165"/>
      <c r="AA72" s="241">
        <f t="shared" si="12"/>
        <v>0</v>
      </c>
      <c r="AB72" s="165"/>
      <c r="AC72" s="67"/>
      <c r="AD72" s="165"/>
      <c r="AE72" s="241">
        <f t="shared" si="13"/>
        <v>0</v>
      </c>
      <c r="AF72" s="240">
        <f t="shared" si="14"/>
        <v>29</v>
      </c>
    </row>
    <row r="73" spans="1:32" s="3" customFormat="1" ht="58.5" customHeight="1">
      <c r="A73" s="65">
        <f t="shared" si="7"/>
        <v>63</v>
      </c>
      <c r="B73" s="78" t="s">
        <v>534</v>
      </c>
      <c r="C73" s="4"/>
      <c r="D73" s="4"/>
      <c r="E73" s="4" t="s">
        <v>223</v>
      </c>
      <c r="F73" s="9" t="s">
        <v>5</v>
      </c>
      <c r="G73" s="75" t="s">
        <v>488</v>
      </c>
      <c r="H73" s="67"/>
      <c r="I73" s="64"/>
      <c r="J73" s="165"/>
      <c r="K73" s="239">
        <f t="shared" si="8"/>
        <v>0</v>
      </c>
      <c r="L73" s="165"/>
      <c r="M73" s="165"/>
      <c r="N73" s="165"/>
      <c r="O73" s="239">
        <f t="shared" si="9"/>
        <v>0</v>
      </c>
      <c r="P73" s="165">
        <v>11</v>
      </c>
      <c r="Q73" s="165">
        <v>15</v>
      </c>
      <c r="R73" s="165">
        <v>1</v>
      </c>
      <c r="S73" s="239">
        <f t="shared" si="10"/>
        <v>27</v>
      </c>
      <c r="T73" s="165"/>
      <c r="U73" s="165"/>
      <c r="V73" s="165"/>
      <c r="W73" s="239">
        <f t="shared" si="11"/>
        <v>0</v>
      </c>
      <c r="X73" s="165"/>
      <c r="Y73" s="67"/>
      <c r="Z73" s="165"/>
      <c r="AA73" s="241">
        <f t="shared" si="12"/>
        <v>0</v>
      </c>
      <c r="AB73" s="165"/>
      <c r="AC73" s="67"/>
      <c r="AD73" s="165"/>
      <c r="AE73" s="241">
        <f t="shared" si="13"/>
        <v>0</v>
      </c>
      <c r="AF73" s="240">
        <f t="shared" si="14"/>
        <v>27</v>
      </c>
    </row>
    <row r="74" spans="1:32" s="3" customFormat="1" ht="58.5" customHeight="1">
      <c r="A74" s="65">
        <f t="shared" si="7"/>
        <v>64</v>
      </c>
      <c r="B74" s="9" t="s">
        <v>147</v>
      </c>
      <c r="C74" s="4">
        <v>2001</v>
      </c>
      <c r="D74" s="4" t="s">
        <v>72</v>
      </c>
      <c r="E74" s="76" t="s">
        <v>149</v>
      </c>
      <c r="F74" s="133" t="s">
        <v>150</v>
      </c>
      <c r="G74" s="75" t="s">
        <v>276</v>
      </c>
      <c r="H74" s="67"/>
      <c r="I74" s="64"/>
      <c r="J74" s="165"/>
      <c r="K74" s="239">
        <f t="shared" si="8"/>
        <v>0</v>
      </c>
      <c r="L74" s="165"/>
      <c r="M74" s="165"/>
      <c r="N74" s="165"/>
      <c r="O74" s="239">
        <f t="shared" si="9"/>
        <v>0</v>
      </c>
      <c r="P74" s="165"/>
      <c r="Q74" s="165"/>
      <c r="R74" s="165"/>
      <c r="S74" s="239">
        <f t="shared" si="10"/>
        <v>0</v>
      </c>
      <c r="T74" s="165"/>
      <c r="U74" s="165"/>
      <c r="V74" s="165"/>
      <c r="W74" s="239">
        <f t="shared" si="11"/>
        <v>0</v>
      </c>
      <c r="X74" s="165">
        <v>9</v>
      </c>
      <c r="Y74" s="67">
        <v>9</v>
      </c>
      <c r="Z74" s="165">
        <v>8</v>
      </c>
      <c r="AA74" s="241">
        <f t="shared" si="12"/>
        <v>26</v>
      </c>
      <c r="AB74" s="165"/>
      <c r="AC74" s="67"/>
      <c r="AD74" s="165"/>
      <c r="AE74" s="241">
        <f t="shared" si="13"/>
        <v>0</v>
      </c>
      <c r="AF74" s="240">
        <f t="shared" si="14"/>
        <v>26</v>
      </c>
    </row>
    <row r="75" spans="1:32" s="3" customFormat="1" ht="58.5" customHeight="1">
      <c r="A75" s="65">
        <f t="shared" si="7"/>
        <v>65</v>
      </c>
      <c r="B75" s="134" t="s">
        <v>588</v>
      </c>
      <c r="C75" s="68">
        <v>1988</v>
      </c>
      <c r="D75" s="68" t="s">
        <v>4</v>
      </c>
      <c r="E75" s="68" t="s">
        <v>589</v>
      </c>
      <c r="F75" s="9" t="s">
        <v>41</v>
      </c>
      <c r="G75" s="75" t="s">
        <v>400</v>
      </c>
      <c r="H75" s="67"/>
      <c r="I75" s="64"/>
      <c r="J75" s="165"/>
      <c r="K75" s="239">
        <f t="shared" ref="K75:K106" si="15">J75+I75+H75</f>
        <v>0</v>
      </c>
      <c r="L75" s="165"/>
      <c r="M75" s="165"/>
      <c r="N75" s="165"/>
      <c r="O75" s="239">
        <f t="shared" ref="O75:O106" si="16">N75+M75+L75</f>
        <v>0</v>
      </c>
      <c r="P75" s="165"/>
      <c r="Q75" s="165"/>
      <c r="R75" s="165">
        <v>9</v>
      </c>
      <c r="S75" s="239">
        <f t="shared" ref="S75:S106" si="17">R75+Q75+P75</f>
        <v>9</v>
      </c>
      <c r="T75" s="165"/>
      <c r="U75" s="165"/>
      <c r="V75" s="165">
        <v>4</v>
      </c>
      <c r="W75" s="239">
        <f t="shared" ref="W75:W106" si="18">V75+U75+T75</f>
        <v>4</v>
      </c>
      <c r="X75" s="165">
        <v>10</v>
      </c>
      <c r="Y75" s="67"/>
      <c r="Z75" s="165">
        <v>3</v>
      </c>
      <c r="AA75" s="241">
        <f t="shared" ref="AA75:AA106" si="19">Z75+Y75+X75</f>
        <v>13</v>
      </c>
      <c r="AB75" s="165"/>
      <c r="AC75" s="67"/>
      <c r="AD75" s="165"/>
      <c r="AE75" s="241">
        <f t="shared" ref="AE75:AE106" si="20">AD75+AC75+AB75</f>
        <v>0</v>
      </c>
      <c r="AF75" s="240">
        <f t="shared" ref="AF75:AF106" si="21">AA75+W75+S75+O75+K75+AE75</f>
        <v>26</v>
      </c>
    </row>
    <row r="76" spans="1:32" s="3" customFormat="1" ht="58.5" customHeight="1">
      <c r="A76" s="65">
        <f t="shared" si="7"/>
        <v>66</v>
      </c>
      <c r="B76" s="78" t="s">
        <v>425</v>
      </c>
      <c r="C76" s="4">
        <v>1983</v>
      </c>
      <c r="D76" s="4" t="s">
        <v>69</v>
      </c>
      <c r="E76" s="4" t="s">
        <v>567</v>
      </c>
      <c r="F76" s="9" t="s">
        <v>5</v>
      </c>
      <c r="G76" s="75" t="s">
        <v>355</v>
      </c>
      <c r="H76" s="67"/>
      <c r="I76" s="64"/>
      <c r="J76" s="165"/>
      <c r="K76" s="239">
        <f t="shared" si="15"/>
        <v>0</v>
      </c>
      <c r="L76" s="165"/>
      <c r="M76" s="165"/>
      <c r="N76" s="165"/>
      <c r="O76" s="239">
        <f t="shared" si="16"/>
        <v>0</v>
      </c>
      <c r="P76" s="165"/>
      <c r="Q76" s="165"/>
      <c r="R76" s="165"/>
      <c r="S76" s="239">
        <f t="shared" si="17"/>
        <v>0</v>
      </c>
      <c r="T76" s="165"/>
      <c r="U76" s="165"/>
      <c r="V76" s="165"/>
      <c r="W76" s="239">
        <f t="shared" si="18"/>
        <v>0</v>
      </c>
      <c r="X76" s="165"/>
      <c r="Y76" s="165"/>
      <c r="Z76" s="165"/>
      <c r="AA76" s="241">
        <f t="shared" si="19"/>
        <v>0</v>
      </c>
      <c r="AB76" s="165">
        <v>11</v>
      </c>
      <c r="AC76" s="67">
        <v>11</v>
      </c>
      <c r="AD76" s="165">
        <v>3</v>
      </c>
      <c r="AE76" s="241">
        <f t="shared" si="20"/>
        <v>25</v>
      </c>
      <c r="AF76" s="240">
        <f t="shared" si="21"/>
        <v>25</v>
      </c>
    </row>
    <row r="77" spans="1:32" s="3" customFormat="1" ht="58.5" customHeight="1">
      <c r="A77" s="65">
        <f t="shared" si="7"/>
        <v>67</v>
      </c>
      <c r="B77" s="78" t="s">
        <v>652</v>
      </c>
      <c r="C77" s="4">
        <v>1986</v>
      </c>
      <c r="D77" s="4" t="s">
        <v>4</v>
      </c>
      <c r="E77" s="4" t="s">
        <v>653</v>
      </c>
      <c r="F77" s="78" t="s">
        <v>35</v>
      </c>
      <c r="G77" s="75" t="s">
        <v>67</v>
      </c>
      <c r="H77" s="67"/>
      <c r="I77" s="64"/>
      <c r="J77" s="165"/>
      <c r="K77" s="239">
        <f t="shared" si="15"/>
        <v>0</v>
      </c>
      <c r="L77" s="165"/>
      <c r="M77" s="165"/>
      <c r="N77" s="165"/>
      <c r="O77" s="239">
        <f t="shared" si="16"/>
        <v>0</v>
      </c>
      <c r="P77" s="165"/>
      <c r="Q77" s="165"/>
      <c r="R77" s="165"/>
      <c r="S77" s="239">
        <f t="shared" si="17"/>
        <v>0</v>
      </c>
      <c r="T77" s="165">
        <v>9</v>
      </c>
      <c r="U77" s="165">
        <v>2</v>
      </c>
      <c r="V77" s="165">
        <v>14</v>
      </c>
      <c r="W77" s="239">
        <f t="shared" si="18"/>
        <v>25</v>
      </c>
      <c r="X77" s="165"/>
      <c r="Y77" s="67"/>
      <c r="Z77" s="165"/>
      <c r="AA77" s="241">
        <f t="shared" si="19"/>
        <v>0</v>
      </c>
      <c r="AB77" s="165"/>
      <c r="AC77" s="67"/>
      <c r="AD77" s="165"/>
      <c r="AE77" s="241">
        <f t="shared" si="20"/>
        <v>0</v>
      </c>
      <c r="AF77" s="240">
        <f t="shared" si="21"/>
        <v>25</v>
      </c>
    </row>
    <row r="78" spans="1:32" s="3" customFormat="1" ht="58.5" customHeight="1">
      <c r="A78" s="65">
        <f t="shared" si="7"/>
        <v>68</v>
      </c>
      <c r="B78" s="86" t="s">
        <v>750</v>
      </c>
      <c r="C78" s="86">
        <v>2000</v>
      </c>
      <c r="D78" s="86" t="s">
        <v>275</v>
      </c>
      <c r="E78" s="74" t="s">
        <v>396</v>
      </c>
      <c r="F78" s="86" t="s">
        <v>396</v>
      </c>
      <c r="G78" s="75" t="s">
        <v>276</v>
      </c>
      <c r="H78" s="67"/>
      <c r="I78" s="64"/>
      <c r="J78" s="165"/>
      <c r="K78" s="239">
        <f t="shared" si="15"/>
        <v>0</v>
      </c>
      <c r="L78" s="165"/>
      <c r="M78" s="165"/>
      <c r="N78" s="165"/>
      <c r="O78" s="239">
        <f t="shared" si="16"/>
        <v>0</v>
      </c>
      <c r="P78" s="165"/>
      <c r="Q78" s="165"/>
      <c r="R78" s="165"/>
      <c r="S78" s="239">
        <f t="shared" si="17"/>
        <v>0</v>
      </c>
      <c r="T78" s="165"/>
      <c r="U78" s="165"/>
      <c r="V78" s="165"/>
      <c r="W78" s="239">
        <f t="shared" si="18"/>
        <v>0</v>
      </c>
      <c r="X78" s="165">
        <v>11</v>
      </c>
      <c r="Y78" s="67">
        <v>3</v>
      </c>
      <c r="Z78" s="165">
        <v>11</v>
      </c>
      <c r="AA78" s="241">
        <f t="shared" si="19"/>
        <v>25</v>
      </c>
      <c r="AB78" s="165"/>
      <c r="AC78" s="67"/>
      <c r="AD78" s="165"/>
      <c r="AE78" s="241">
        <f t="shared" si="20"/>
        <v>0</v>
      </c>
      <c r="AF78" s="240">
        <f t="shared" si="21"/>
        <v>25</v>
      </c>
    </row>
    <row r="79" spans="1:32" s="3" customFormat="1" ht="58.5" customHeight="1">
      <c r="A79" s="65">
        <f t="shared" si="7"/>
        <v>69</v>
      </c>
      <c r="B79" s="78" t="s">
        <v>103</v>
      </c>
      <c r="C79" s="4">
        <v>1986</v>
      </c>
      <c r="D79" s="4" t="s">
        <v>4</v>
      </c>
      <c r="E79" s="4" t="s">
        <v>648</v>
      </c>
      <c r="F79" s="9" t="s">
        <v>5</v>
      </c>
      <c r="G79" s="75" t="s">
        <v>194</v>
      </c>
      <c r="H79" s="67"/>
      <c r="I79" s="64"/>
      <c r="J79" s="165"/>
      <c r="K79" s="239">
        <f t="shared" si="15"/>
        <v>0</v>
      </c>
      <c r="L79" s="165"/>
      <c r="M79" s="165"/>
      <c r="N79" s="165"/>
      <c r="O79" s="239">
        <f t="shared" si="16"/>
        <v>0</v>
      </c>
      <c r="P79" s="165"/>
      <c r="Q79" s="165"/>
      <c r="R79" s="165"/>
      <c r="S79" s="239">
        <f t="shared" si="17"/>
        <v>0</v>
      </c>
      <c r="T79" s="165">
        <v>12</v>
      </c>
      <c r="U79" s="165"/>
      <c r="V79" s="165"/>
      <c r="W79" s="239">
        <f t="shared" si="18"/>
        <v>12</v>
      </c>
      <c r="X79" s="165">
        <v>12</v>
      </c>
      <c r="Y79" s="67"/>
      <c r="Z79" s="165"/>
      <c r="AA79" s="241">
        <f t="shared" si="19"/>
        <v>12</v>
      </c>
      <c r="AB79" s="165"/>
      <c r="AC79" s="67"/>
      <c r="AD79" s="165"/>
      <c r="AE79" s="241">
        <f t="shared" si="20"/>
        <v>0</v>
      </c>
      <c r="AF79" s="240">
        <f t="shared" si="21"/>
        <v>24</v>
      </c>
    </row>
    <row r="80" spans="1:32" s="3" customFormat="1" ht="58.5" customHeight="1">
      <c r="A80" s="65">
        <f t="shared" si="7"/>
        <v>70</v>
      </c>
      <c r="B80" s="78" t="s">
        <v>780</v>
      </c>
      <c r="C80" s="4">
        <v>1992</v>
      </c>
      <c r="D80" s="4" t="s">
        <v>343</v>
      </c>
      <c r="E80" s="4" t="s">
        <v>781</v>
      </c>
      <c r="F80" s="9" t="s">
        <v>782</v>
      </c>
      <c r="G80" s="75" t="s">
        <v>783</v>
      </c>
      <c r="H80" s="67"/>
      <c r="I80" s="64"/>
      <c r="J80" s="165"/>
      <c r="K80" s="239">
        <f t="shared" si="15"/>
        <v>0</v>
      </c>
      <c r="L80" s="165"/>
      <c r="M80" s="165"/>
      <c r="N80" s="165"/>
      <c r="O80" s="239">
        <f t="shared" si="16"/>
        <v>0</v>
      </c>
      <c r="P80" s="165"/>
      <c r="Q80" s="165"/>
      <c r="R80" s="165"/>
      <c r="S80" s="239">
        <f t="shared" si="17"/>
        <v>0</v>
      </c>
      <c r="T80" s="165"/>
      <c r="U80" s="165"/>
      <c r="V80" s="165"/>
      <c r="W80" s="239">
        <f t="shared" si="18"/>
        <v>0</v>
      </c>
      <c r="X80" s="165"/>
      <c r="Y80" s="67"/>
      <c r="Z80" s="165"/>
      <c r="AA80" s="241">
        <f t="shared" si="19"/>
        <v>0</v>
      </c>
      <c r="AB80" s="165">
        <v>15</v>
      </c>
      <c r="AC80" s="67">
        <v>8</v>
      </c>
      <c r="AD80" s="165"/>
      <c r="AE80" s="241">
        <f t="shared" si="20"/>
        <v>23</v>
      </c>
      <c r="AF80" s="240">
        <f t="shared" si="21"/>
        <v>23</v>
      </c>
    </row>
    <row r="81" spans="1:32" s="3" customFormat="1" ht="58.5" customHeight="1">
      <c r="A81" s="65">
        <f t="shared" si="7"/>
        <v>71</v>
      </c>
      <c r="B81" s="78" t="s">
        <v>542</v>
      </c>
      <c r="C81" s="4">
        <v>1998</v>
      </c>
      <c r="D81" s="4"/>
      <c r="E81" s="4" t="s">
        <v>543</v>
      </c>
      <c r="F81" s="9" t="s">
        <v>48</v>
      </c>
      <c r="G81" s="75" t="s">
        <v>194</v>
      </c>
      <c r="H81" s="67"/>
      <c r="I81" s="64"/>
      <c r="J81" s="165"/>
      <c r="K81" s="239">
        <f t="shared" si="15"/>
        <v>0</v>
      </c>
      <c r="L81" s="165"/>
      <c r="M81" s="165"/>
      <c r="N81" s="165"/>
      <c r="O81" s="239">
        <f t="shared" si="16"/>
        <v>0</v>
      </c>
      <c r="P81" s="165">
        <v>1</v>
      </c>
      <c r="Q81" s="165">
        <v>10</v>
      </c>
      <c r="R81" s="165">
        <v>1</v>
      </c>
      <c r="S81" s="239">
        <f t="shared" si="17"/>
        <v>12</v>
      </c>
      <c r="T81" s="165"/>
      <c r="U81" s="165"/>
      <c r="V81" s="165"/>
      <c r="W81" s="239">
        <f t="shared" si="18"/>
        <v>0</v>
      </c>
      <c r="X81" s="165">
        <v>4</v>
      </c>
      <c r="Y81" s="67">
        <v>7</v>
      </c>
      <c r="Z81" s="165"/>
      <c r="AA81" s="241">
        <f t="shared" si="19"/>
        <v>11</v>
      </c>
      <c r="AB81" s="165"/>
      <c r="AC81" s="67"/>
      <c r="AD81" s="165"/>
      <c r="AE81" s="241">
        <f t="shared" si="20"/>
        <v>0</v>
      </c>
      <c r="AF81" s="240">
        <f t="shared" si="21"/>
        <v>23</v>
      </c>
    </row>
    <row r="82" spans="1:32" s="3" customFormat="1" ht="58.5" customHeight="1">
      <c r="A82" s="65">
        <f t="shared" si="7"/>
        <v>72</v>
      </c>
      <c r="B82" s="78" t="s">
        <v>549</v>
      </c>
      <c r="C82" s="4">
        <v>1971</v>
      </c>
      <c r="D82" s="4" t="s">
        <v>550</v>
      </c>
      <c r="E82" s="4" t="s">
        <v>551</v>
      </c>
      <c r="F82" s="9" t="s">
        <v>5</v>
      </c>
      <c r="G82" s="75" t="s">
        <v>552</v>
      </c>
      <c r="H82" s="67"/>
      <c r="I82" s="64"/>
      <c r="J82" s="165"/>
      <c r="K82" s="239">
        <f t="shared" si="15"/>
        <v>0</v>
      </c>
      <c r="L82" s="165"/>
      <c r="M82" s="165"/>
      <c r="N82" s="165"/>
      <c r="O82" s="239">
        <f t="shared" si="16"/>
        <v>0</v>
      </c>
      <c r="P82" s="165">
        <v>16</v>
      </c>
      <c r="Q82" s="165">
        <v>7</v>
      </c>
      <c r="R82" s="165"/>
      <c r="S82" s="239">
        <f t="shared" si="17"/>
        <v>23</v>
      </c>
      <c r="T82" s="165"/>
      <c r="U82" s="165"/>
      <c r="V82" s="165"/>
      <c r="W82" s="239">
        <f t="shared" si="18"/>
        <v>0</v>
      </c>
      <c r="X82" s="165"/>
      <c r="Y82" s="67"/>
      <c r="Z82" s="165"/>
      <c r="AA82" s="241">
        <f t="shared" si="19"/>
        <v>0</v>
      </c>
      <c r="AB82" s="165"/>
      <c r="AC82" s="67"/>
      <c r="AD82" s="165"/>
      <c r="AE82" s="241">
        <f t="shared" si="20"/>
        <v>0</v>
      </c>
      <c r="AF82" s="240">
        <f t="shared" si="21"/>
        <v>23</v>
      </c>
    </row>
    <row r="83" spans="1:32" s="3" customFormat="1" ht="58.5" customHeight="1">
      <c r="A83" s="65">
        <f t="shared" si="7"/>
        <v>73</v>
      </c>
      <c r="B83" s="78" t="s">
        <v>566</v>
      </c>
      <c r="C83" s="4">
        <v>1993</v>
      </c>
      <c r="D83" s="4" t="s">
        <v>4</v>
      </c>
      <c r="E83" s="4" t="s">
        <v>572</v>
      </c>
      <c r="F83" s="9" t="s">
        <v>568</v>
      </c>
      <c r="G83" s="75" t="s">
        <v>355</v>
      </c>
      <c r="H83" s="67"/>
      <c r="I83" s="64"/>
      <c r="J83" s="165"/>
      <c r="K83" s="239">
        <f t="shared" si="15"/>
        <v>0</v>
      </c>
      <c r="L83" s="165"/>
      <c r="M83" s="165"/>
      <c r="N83" s="165"/>
      <c r="O83" s="239">
        <f t="shared" si="16"/>
        <v>0</v>
      </c>
      <c r="P83" s="165"/>
      <c r="Q83" s="165"/>
      <c r="R83" s="165"/>
      <c r="S83" s="239">
        <f t="shared" si="17"/>
        <v>0</v>
      </c>
      <c r="T83" s="165"/>
      <c r="U83" s="165"/>
      <c r="V83" s="165"/>
      <c r="W83" s="239">
        <f t="shared" si="18"/>
        <v>0</v>
      </c>
      <c r="X83" s="165"/>
      <c r="Y83" s="67"/>
      <c r="Z83" s="165"/>
      <c r="AA83" s="241">
        <f t="shared" si="19"/>
        <v>0</v>
      </c>
      <c r="AB83" s="165">
        <v>4</v>
      </c>
      <c r="AC83" s="67">
        <v>6</v>
      </c>
      <c r="AD83" s="165">
        <v>11</v>
      </c>
      <c r="AE83" s="241">
        <f t="shared" si="20"/>
        <v>21</v>
      </c>
      <c r="AF83" s="240">
        <f t="shared" si="21"/>
        <v>21</v>
      </c>
    </row>
    <row r="84" spans="1:32" s="3" customFormat="1" ht="58.5" customHeight="1">
      <c r="A84" s="65">
        <f t="shared" si="7"/>
        <v>74</v>
      </c>
      <c r="B84" s="78" t="s">
        <v>663</v>
      </c>
      <c r="C84" s="4">
        <v>1990</v>
      </c>
      <c r="D84" s="4" t="s">
        <v>69</v>
      </c>
      <c r="E84" s="76" t="s">
        <v>664</v>
      </c>
      <c r="F84" s="133" t="s">
        <v>665</v>
      </c>
      <c r="G84" s="75" t="s">
        <v>666</v>
      </c>
      <c r="H84" s="67"/>
      <c r="I84" s="64"/>
      <c r="J84" s="165"/>
      <c r="K84" s="239">
        <f t="shared" si="15"/>
        <v>0</v>
      </c>
      <c r="L84" s="165"/>
      <c r="M84" s="165"/>
      <c r="N84" s="165"/>
      <c r="O84" s="239">
        <f t="shared" si="16"/>
        <v>0</v>
      </c>
      <c r="P84" s="165"/>
      <c r="Q84" s="165"/>
      <c r="R84" s="165"/>
      <c r="S84" s="239">
        <f t="shared" si="17"/>
        <v>0</v>
      </c>
      <c r="T84" s="165">
        <v>2</v>
      </c>
      <c r="U84" s="165">
        <v>12</v>
      </c>
      <c r="V84" s="165">
        <v>7</v>
      </c>
      <c r="W84" s="239">
        <f t="shared" si="18"/>
        <v>21</v>
      </c>
      <c r="X84" s="165"/>
      <c r="Y84" s="67"/>
      <c r="Z84" s="165"/>
      <c r="AA84" s="241">
        <f t="shared" si="19"/>
        <v>0</v>
      </c>
      <c r="AB84" s="165"/>
      <c r="AC84" s="67"/>
      <c r="AD84" s="165"/>
      <c r="AE84" s="241">
        <f t="shared" si="20"/>
        <v>0</v>
      </c>
      <c r="AF84" s="240">
        <f t="shared" si="21"/>
        <v>21</v>
      </c>
    </row>
    <row r="85" spans="1:32" s="3" customFormat="1" ht="58.5" customHeight="1">
      <c r="A85" s="65">
        <f t="shared" si="7"/>
        <v>75</v>
      </c>
      <c r="B85" s="9" t="s">
        <v>99</v>
      </c>
      <c r="C85" s="4">
        <f>2013-11</f>
        <v>2002</v>
      </c>
      <c r="D85" s="4"/>
      <c r="E85" s="4" t="s">
        <v>411</v>
      </c>
      <c r="F85" s="9" t="s">
        <v>59</v>
      </c>
      <c r="G85" s="75" t="s">
        <v>61</v>
      </c>
      <c r="H85" s="67"/>
      <c r="I85" s="64"/>
      <c r="J85" s="165"/>
      <c r="K85" s="239">
        <f t="shared" si="15"/>
        <v>0</v>
      </c>
      <c r="L85" s="165"/>
      <c r="M85" s="165"/>
      <c r="N85" s="165"/>
      <c r="O85" s="239">
        <f t="shared" si="16"/>
        <v>0</v>
      </c>
      <c r="P85" s="165"/>
      <c r="Q85" s="165"/>
      <c r="R85" s="165"/>
      <c r="S85" s="239">
        <f t="shared" si="17"/>
        <v>0</v>
      </c>
      <c r="T85" s="165"/>
      <c r="U85" s="165"/>
      <c r="V85" s="165"/>
      <c r="W85" s="239">
        <f t="shared" si="18"/>
        <v>0</v>
      </c>
      <c r="X85" s="165">
        <v>8</v>
      </c>
      <c r="Y85" s="67"/>
      <c r="Z85" s="165">
        <v>13</v>
      </c>
      <c r="AA85" s="241">
        <f t="shared" si="19"/>
        <v>21</v>
      </c>
      <c r="AB85" s="165"/>
      <c r="AC85" s="67"/>
      <c r="AD85" s="165"/>
      <c r="AE85" s="241">
        <f t="shared" si="20"/>
        <v>0</v>
      </c>
      <c r="AF85" s="240">
        <f t="shared" si="21"/>
        <v>21</v>
      </c>
    </row>
    <row r="86" spans="1:32" s="3" customFormat="1" ht="58.5" customHeight="1">
      <c r="A86" s="65">
        <f t="shared" si="7"/>
        <v>76</v>
      </c>
      <c r="B86" s="78" t="s">
        <v>465</v>
      </c>
      <c r="C86" s="4">
        <v>1984</v>
      </c>
      <c r="D86" s="4" t="s">
        <v>11</v>
      </c>
      <c r="E86" s="4" t="s">
        <v>565</v>
      </c>
      <c r="F86" s="9" t="s">
        <v>537</v>
      </c>
      <c r="G86" s="75" t="s">
        <v>540</v>
      </c>
      <c r="H86" s="67"/>
      <c r="I86" s="64"/>
      <c r="J86" s="165"/>
      <c r="K86" s="239">
        <f t="shared" si="15"/>
        <v>0</v>
      </c>
      <c r="L86" s="165"/>
      <c r="M86" s="165"/>
      <c r="N86" s="165"/>
      <c r="O86" s="239">
        <f t="shared" si="16"/>
        <v>0</v>
      </c>
      <c r="P86" s="165">
        <v>13</v>
      </c>
      <c r="Q86" s="165">
        <v>1</v>
      </c>
      <c r="R86" s="165">
        <v>6</v>
      </c>
      <c r="S86" s="239">
        <f t="shared" si="17"/>
        <v>20</v>
      </c>
      <c r="T86" s="165"/>
      <c r="U86" s="165"/>
      <c r="V86" s="165"/>
      <c r="W86" s="239">
        <f t="shared" si="18"/>
        <v>0</v>
      </c>
      <c r="X86" s="165"/>
      <c r="Y86" s="67"/>
      <c r="Z86" s="165"/>
      <c r="AA86" s="241">
        <f t="shared" si="19"/>
        <v>0</v>
      </c>
      <c r="AB86" s="165"/>
      <c r="AC86" s="67"/>
      <c r="AD86" s="165"/>
      <c r="AE86" s="241">
        <f t="shared" si="20"/>
        <v>0</v>
      </c>
      <c r="AF86" s="240">
        <f t="shared" si="21"/>
        <v>20</v>
      </c>
    </row>
    <row r="87" spans="1:32" s="3" customFormat="1" ht="58.5" customHeight="1">
      <c r="A87" s="65">
        <f t="shared" si="7"/>
        <v>77</v>
      </c>
      <c r="B87" s="78" t="s">
        <v>780</v>
      </c>
      <c r="C87" s="4">
        <v>1992</v>
      </c>
      <c r="D87" s="4" t="s">
        <v>343</v>
      </c>
      <c r="E87" s="4" t="s">
        <v>784</v>
      </c>
      <c r="F87" s="9" t="s">
        <v>782</v>
      </c>
      <c r="G87" s="75" t="s">
        <v>783</v>
      </c>
      <c r="H87" s="67"/>
      <c r="I87" s="64"/>
      <c r="J87" s="165"/>
      <c r="K87" s="239">
        <f t="shared" si="15"/>
        <v>0</v>
      </c>
      <c r="L87" s="165"/>
      <c r="M87" s="165"/>
      <c r="N87" s="165"/>
      <c r="O87" s="239">
        <f t="shared" si="16"/>
        <v>0</v>
      </c>
      <c r="P87" s="165"/>
      <c r="Q87" s="165"/>
      <c r="R87" s="165"/>
      <c r="S87" s="239">
        <f t="shared" si="17"/>
        <v>0</v>
      </c>
      <c r="T87" s="165"/>
      <c r="U87" s="165"/>
      <c r="V87" s="165"/>
      <c r="W87" s="239">
        <f t="shared" si="18"/>
        <v>0</v>
      </c>
      <c r="X87" s="165"/>
      <c r="Y87" s="67"/>
      <c r="Z87" s="165"/>
      <c r="AA87" s="241">
        <f t="shared" si="19"/>
        <v>0</v>
      </c>
      <c r="AB87" s="165">
        <v>10</v>
      </c>
      <c r="AC87" s="67">
        <v>10</v>
      </c>
      <c r="AD87" s="165"/>
      <c r="AE87" s="241">
        <f t="shared" si="20"/>
        <v>20</v>
      </c>
      <c r="AF87" s="240">
        <f t="shared" si="21"/>
        <v>20</v>
      </c>
    </row>
    <row r="88" spans="1:32" s="3" customFormat="1" ht="58.5" customHeight="1">
      <c r="A88" s="65">
        <f t="shared" si="7"/>
        <v>78</v>
      </c>
      <c r="B88" s="78" t="s">
        <v>263</v>
      </c>
      <c r="C88" s="4">
        <v>1983</v>
      </c>
      <c r="D88" s="4" t="s">
        <v>21</v>
      </c>
      <c r="E88" s="4" t="s">
        <v>759</v>
      </c>
      <c r="F88" s="133" t="s">
        <v>221</v>
      </c>
      <c r="G88" s="75" t="s">
        <v>176</v>
      </c>
      <c r="H88" s="67"/>
      <c r="I88" s="64"/>
      <c r="J88" s="165"/>
      <c r="K88" s="239">
        <f t="shared" si="15"/>
        <v>0</v>
      </c>
      <c r="L88" s="165"/>
      <c r="M88" s="165"/>
      <c r="N88" s="165"/>
      <c r="O88" s="239">
        <f t="shared" si="16"/>
        <v>0</v>
      </c>
      <c r="P88" s="165"/>
      <c r="Q88" s="165"/>
      <c r="R88" s="165"/>
      <c r="S88" s="239">
        <f t="shared" si="17"/>
        <v>0</v>
      </c>
      <c r="T88" s="165"/>
      <c r="U88" s="165"/>
      <c r="V88" s="165"/>
      <c r="W88" s="239">
        <f t="shared" si="18"/>
        <v>0</v>
      </c>
      <c r="X88" s="165"/>
      <c r="Y88" s="67"/>
      <c r="Z88" s="165"/>
      <c r="AA88" s="241">
        <f t="shared" si="19"/>
        <v>0</v>
      </c>
      <c r="AB88" s="165">
        <v>5</v>
      </c>
      <c r="AC88" s="67">
        <v>15</v>
      </c>
      <c r="AD88" s="165"/>
      <c r="AE88" s="241">
        <f t="shared" si="20"/>
        <v>20</v>
      </c>
      <c r="AF88" s="240">
        <f t="shared" si="21"/>
        <v>20</v>
      </c>
    </row>
    <row r="89" spans="1:32" s="3" customFormat="1" ht="58.5" customHeight="1">
      <c r="A89" s="65">
        <f t="shared" si="7"/>
        <v>79</v>
      </c>
      <c r="B89" s="78" t="s">
        <v>573</v>
      </c>
      <c r="C89" s="4">
        <v>1997</v>
      </c>
      <c r="D89" s="4"/>
      <c r="E89" s="4" t="s">
        <v>574</v>
      </c>
      <c r="F89" s="9" t="s">
        <v>469</v>
      </c>
      <c r="G89" s="75" t="s">
        <v>561</v>
      </c>
      <c r="H89" s="67"/>
      <c r="I89" s="64"/>
      <c r="J89" s="165"/>
      <c r="K89" s="239">
        <f t="shared" si="15"/>
        <v>0</v>
      </c>
      <c r="L89" s="165"/>
      <c r="M89" s="165"/>
      <c r="N89" s="165"/>
      <c r="O89" s="239">
        <f t="shared" si="16"/>
        <v>0</v>
      </c>
      <c r="P89" s="165">
        <v>6</v>
      </c>
      <c r="Q89" s="165"/>
      <c r="R89" s="165"/>
      <c r="S89" s="239">
        <f t="shared" si="17"/>
        <v>6</v>
      </c>
      <c r="T89" s="165"/>
      <c r="U89" s="165"/>
      <c r="V89" s="165"/>
      <c r="W89" s="239">
        <f t="shared" si="18"/>
        <v>0</v>
      </c>
      <c r="X89" s="165"/>
      <c r="Y89" s="67">
        <v>13</v>
      </c>
      <c r="Z89" s="165"/>
      <c r="AA89" s="241">
        <f t="shared" si="19"/>
        <v>13</v>
      </c>
      <c r="AB89" s="165"/>
      <c r="AC89" s="67"/>
      <c r="AD89" s="165"/>
      <c r="AE89" s="241">
        <f t="shared" si="20"/>
        <v>0</v>
      </c>
      <c r="AF89" s="240">
        <f t="shared" si="21"/>
        <v>19</v>
      </c>
    </row>
    <row r="90" spans="1:32" s="3" customFormat="1" ht="58.5" customHeight="1">
      <c r="A90" s="65">
        <f t="shared" si="7"/>
        <v>80</v>
      </c>
      <c r="B90" s="78" t="s">
        <v>430</v>
      </c>
      <c r="C90" s="4">
        <v>1996</v>
      </c>
      <c r="D90" s="4"/>
      <c r="E90" s="4" t="s">
        <v>754</v>
      </c>
      <c r="F90" s="9" t="s">
        <v>5</v>
      </c>
      <c r="G90" s="75" t="s">
        <v>400</v>
      </c>
      <c r="H90" s="67"/>
      <c r="I90" s="64"/>
      <c r="J90" s="165"/>
      <c r="K90" s="239">
        <f t="shared" si="15"/>
        <v>0</v>
      </c>
      <c r="L90" s="165"/>
      <c r="M90" s="165"/>
      <c r="N90" s="165"/>
      <c r="O90" s="239">
        <f t="shared" si="16"/>
        <v>0</v>
      </c>
      <c r="P90" s="165"/>
      <c r="Q90" s="165"/>
      <c r="R90" s="165"/>
      <c r="S90" s="239">
        <f t="shared" si="17"/>
        <v>0</v>
      </c>
      <c r="T90" s="165"/>
      <c r="U90" s="165"/>
      <c r="V90" s="165"/>
      <c r="W90" s="239">
        <f t="shared" si="18"/>
        <v>0</v>
      </c>
      <c r="X90" s="165"/>
      <c r="Y90" s="165">
        <v>10</v>
      </c>
      <c r="Z90" s="165">
        <v>9</v>
      </c>
      <c r="AA90" s="241">
        <f t="shared" si="19"/>
        <v>19</v>
      </c>
      <c r="AB90" s="165"/>
      <c r="AC90" s="67"/>
      <c r="AD90" s="165"/>
      <c r="AE90" s="241">
        <f t="shared" si="20"/>
        <v>0</v>
      </c>
      <c r="AF90" s="240">
        <f t="shared" si="21"/>
        <v>19</v>
      </c>
    </row>
    <row r="91" spans="1:32" s="3" customFormat="1" ht="58.5" customHeight="1">
      <c r="A91" s="65">
        <f t="shared" si="7"/>
        <v>81</v>
      </c>
      <c r="B91" s="78" t="s">
        <v>537</v>
      </c>
      <c r="C91" s="4">
        <v>1990</v>
      </c>
      <c r="D91" s="4" t="s">
        <v>4</v>
      </c>
      <c r="E91" s="4" t="s">
        <v>558</v>
      </c>
      <c r="F91" s="9" t="s">
        <v>539</v>
      </c>
      <c r="G91" s="75" t="s">
        <v>540</v>
      </c>
      <c r="H91" s="67"/>
      <c r="I91" s="64"/>
      <c r="J91" s="165"/>
      <c r="K91" s="239">
        <f t="shared" si="15"/>
        <v>0</v>
      </c>
      <c r="L91" s="165"/>
      <c r="M91" s="165"/>
      <c r="N91" s="165"/>
      <c r="O91" s="239">
        <f t="shared" si="16"/>
        <v>0</v>
      </c>
      <c r="P91" s="165">
        <v>3</v>
      </c>
      <c r="Q91" s="165">
        <v>1</v>
      </c>
      <c r="R91" s="165">
        <v>14</v>
      </c>
      <c r="S91" s="239">
        <f t="shared" si="17"/>
        <v>18</v>
      </c>
      <c r="T91" s="165"/>
      <c r="U91" s="165"/>
      <c r="V91" s="165"/>
      <c r="W91" s="239">
        <f t="shared" si="18"/>
        <v>0</v>
      </c>
      <c r="X91" s="165"/>
      <c r="Y91" s="67"/>
      <c r="Z91" s="165"/>
      <c r="AA91" s="241">
        <f t="shared" si="19"/>
        <v>0</v>
      </c>
      <c r="AB91" s="165"/>
      <c r="AC91" s="67"/>
      <c r="AD91" s="165"/>
      <c r="AE91" s="241">
        <f t="shared" si="20"/>
        <v>0</v>
      </c>
      <c r="AF91" s="240">
        <f t="shared" si="21"/>
        <v>18</v>
      </c>
    </row>
    <row r="92" spans="1:32" s="3" customFormat="1" ht="58.5" customHeight="1">
      <c r="A92" s="65">
        <f t="shared" si="7"/>
        <v>82</v>
      </c>
      <c r="B92" s="78" t="s">
        <v>31</v>
      </c>
      <c r="C92" s="4">
        <v>1961</v>
      </c>
      <c r="D92" s="4" t="s">
        <v>21</v>
      </c>
      <c r="E92" s="4" t="s">
        <v>709</v>
      </c>
      <c r="F92" s="9" t="s">
        <v>5</v>
      </c>
      <c r="G92" s="75" t="s">
        <v>83</v>
      </c>
      <c r="H92" s="67"/>
      <c r="I92" s="64"/>
      <c r="J92" s="165"/>
      <c r="K92" s="239">
        <f t="shared" si="15"/>
        <v>0</v>
      </c>
      <c r="L92" s="165"/>
      <c r="M92" s="165"/>
      <c r="N92" s="165"/>
      <c r="O92" s="239">
        <f t="shared" si="16"/>
        <v>0</v>
      </c>
      <c r="P92" s="165"/>
      <c r="Q92" s="165"/>
      <c r="R92" s="165"/>
      <c r="S92" s="239">
        <f t="shared" si="17"/>
        <v>0</v>
      </c>
      <c r="T92" s="165"/>
      <c r="U92" s="165"/>
      <c r="V92" s="165"/>
      <c r="W92" s="239">
        <f t="shared" si="18"/>
        <v>0</v>
      </c>
      <c r="X92" s="165">
        <v>16</v>
      </c>
      <c r="Y92" s="67"/>
      <c r="Z92" s="165"/>
      <c r="AA92" s="241">
        <f t="shared" si="19"/>
        <v>16</v>
      </c>
      <c r="AB92" s="165"/>
      <c r="AC92" s="67"/>
      <c r="AD92" s="165"/>
      <c r="AE92" s="241">
        <f t="shared" si="20"/>
        <v>0</v>
      </c>
      <c r="AF92" s="240">
        <f t="shared" si="21"/>
        <v>16</v>
      </c>
    </row>
    <row r="93" spans="1:32" s="3" customFormat="1" ht="58.5" customHeight="1">
      <c r="A93" s="65">
        <f t="shared" si="7"/>
        <v>83</v>
      </c>
      <c r="B93" s="78" t="s">
        <v>430</v>
      </c>
      <c r="C93" s="4">
        <v>1996</v>
      </c>
      <c r="D93" s="4"/>
      <c r="E93" s="4" t="s">
        <v>292</v>
      </c>
      <c r="F93" s="9" t="s">
        <v>5</v>
      </c>
      <c r="G93" s="75" t="s">
        <v>400</v>
      </c>
      <c r="H93" s="67"/>
      <c r="I93" s="64"/>
      <c r="J93" s="165"/>
      <c r="K93" s="239">
        <f t="shared" si="15"/>
        <v>0</v>
      </c>
      <c r="L93" s="165"/>
      <c r="M93" s="165"/>
      <c r="N93" s="165"/>
      <c r="O93" s="239">
        <f t="shared" si="16"/>
        <v>0</v>
      </c>
      <c r="P93" s="165"/>
      <c r="Q93" s="165"/>
      <c r="R93" s="165"/>
      <c r="S93" s="239">
        <f t="shared" si="17"/>
        <v>0</v>
      </c>
      <c r="T93" s="165"/>
      <c r="U93" s="165"/>
      <c r="V93" s="165"/>
      <c r="W93" s="239">
        <f t="shared" si="18"/>
        <v>0</v>
      </c>
      <c r="X93" s="165"/>
      <c r="Y93" s="165"/>
      <c r="Z93" s="165">
        <v>16</v>
      </c>
      <c r="AA93" s="241">
        <f t="shared" si="19"/>
        <v>16</v>
      </c>
      <c r="AB93" s="165"/>
      <c r="AC93" s="67"/>
      <c r="AD93" s="165"/>
      <c r="AE93" s="241">
        <f t="shared" si="20"/>
        <v>0</v>
      </c>
      <c r="AF93" s="240">
        <f t="shared" si="21"/>
        <v>16</v>
      </c>
    </row>
    <row r="94" spans="1:32" s="3" customFormat="1" ht="58.5" customHeight="1">
      <c r="A94" s="65">
        <f t="shared" si="7"/>
        <v>84</v>
      </c>
      <c r="B94" s="78" t="s">
        <v>532</v>
      </c>
      <c r="C94" s="4"/>
      <c r="D94" s="4"/>
      <c r="E94" s="4" t="s">
        <v>533</v>
      </c>
      <c r="F94" s="9" t="s">
        <v>103</v>
      </c>
      <c r="G94" s="75"/>
      <c r="H94" s="67"/>
      <c r="I94" s="64"/>
      <c r="J94" s="165"/>
      <c r="K94" s="239">
        <f t="shared" si="15"/>
        <v>0</v>
      </c>
      <c r="L94" s="165"/>
      <c r="M94" s="165"/>
      <c r="N94" s="165"/>
      <c r="O94" s="239">
        <f t="shared" si="16"/>
        <v>0</v>
      </c>
      <c r="P94" s="165"/>
      <c r="Q94" s="165">
        <v>16</v>
      </c>
      <c r="R94" s="165"/>
      <c r="S94" s="239">
        <f t="shared" si="17"/>
        <v>16</v>
      </c>
      <c r="T94" s="165"/>
      <c r="U94" s="165"/>
      <c r="V94" s="165"/>
      <c r="W94" s="239">
        <f t="shared" si="18"/>
        <v>0</v>
      </c>
      <c r="X94" s="165"/>
      <c r="Y94" s="67"/>
      <c r="Z94" s="165"/>
      <c r="AA94" s="241">
        <f t="shared" si="19"/>
        <v>0</v>
      </c>
      <c r="AB94" s="165"/>
      <c r="AC94" s="67"/>
      <c r="AD94" s="165"/>
      <c r="AE94" s="241">
        <f t="shared" si="20"/>
        <v>0</v>
      </c>
      <c r="AF94" s="240">
        <f t="shared" si="21"/>
        <v>16</v>
      </c>
    </row>
    <row r="95" spans="1:32" s="3" customFormat="1" ht="58.5" customHeight="1">
      <c r="A95" s="65">
        <f t="shared" si="7"/>
        <v>85</v>
      </c>
      <c r="B95" s="146" t="s">
        <v>20</v>
      </c>
      <c r="C95" s="147">
        <v>1958</v>
      </c>
      <c r="D95" s="74" t="s">
        <v>343</v>
      </c>
      <c r="E95" s="147" t="s">
        <v>649</v>
      </c>
      <c r="F95" s="148" t="s">
        <v>22</v>
      </c>
      <c r="G95" s="148" t="s">
        <v>650</v>
      </c>
      <c r="H95" s="67"/>
      <c r="I95" s="64"/>
      <c r="J95" s="165"/>
      <c r="K95" s="239">
        <f t="shared" si="15"/>
        <v>0</v>
      </c>
      <c r="L95" s="165"/>
      <c r="M95" s="165"/>
      <c r="N95" s="165"/>
      <c r="O95" s="239">
        <f t="shared" si="16"/>
        <v>0</v>
      </c>
      <c r="P95" s="165"/>
      <c r="Q95" s="165"/>
      <c r="R95" s="165"/>
      <c r="S95" s="239">
        <f t="shared" si="17"/>
        <v>0</v>
      </c>
      <c r="T95" s="165">
        <v>11</v>
      </c>
      <c r="U95" s="165">
        <v>4</v>
      </c>
      <c r="V95" s="165"/>
      <c r="W95" s="239">
        <f t="shared" si="18"/>
        <v>15</v>
      </c>
      <c r="X95" s="165"/>
      <c r="Y95" s="67"/>
      <c r="Z95" s="165"/>
      <c r="AA95" s="241">
        <f t="shared" si="19"/>
        <v>0</v>
      </c>
      <c r="AB95" s="165"/>
      <c r="AC95" s="67"/>
      <c r="AD95" s="165"/>
      <c r="AE95" s="241">
        <f t="shared" si="20"/>
        <v>0</v>
      </c>
      <c r="AF95" s="240">
        <f t="shared" si="21"/>
        <v>15</v>
      </c>
    </row>
    <row r="96" spans="1:32" s="3" customFormat="1" ht="58.5" customHeight="1">
      <c r="A96" s="65">
        <f t="shared" si="7"/>
        <v>86</v>
      </c>
      <c r="B96" s="86" t="s">
        <v>608</v>
      </c>
      <c r="C96" s="4"/>
      <c r="D96" s="74" t="s">
        <v>11</v>
      </c>
      <c r="E96" s="86" t="s">
        <v>607</v>
      </c>
      <c r="F96" s="78" t="s">
        <v>5</v>
      </c>
      <c r="G96" s="53" t="s">
        <v>609</v>
      </c>
      <c r="H96" s="67"/>
      <c r="I96" s="64"/>
      <c r="J96" s="165"/>
      <c r="K96" s="239">
        <f t="shared" si="15"/>
        <v>0</v>
      </c>
      <c r="L96" s="165"/>
      <c r="M96" s="165"/>
      <c r="N96" s="165"/>
      <c r="O96" s="239">
        <f t="shared" si="16"/>
        <v>0</v>
      </c>
      <c r="P96" s="165"/>
      <c r="Q96" s="165"/>
      <c r="R96" s="165"/>
      <c r="S96" s="239">
        <f t="shared" si="17"/>
        <v>0</v>
      </c>
      <c r="T96" s="165"/>
      <c r="U96" s="165">
        <v>15</v>
      </c>
      <c r="V96" s="165"/>
      <c r="W96" s="239">
        <f t="shared" si="18"/>
        <v>15</v>
      </c>
      <c r="X96" s="165"/>
      <c r="Y96" s="165"/>
      <c r="Z96" s="165"/>
      <c r="AA96" s="241">
        <f t="shared" si="19"/>
        <v>0</v>
      </c>
      <c r="AB96" s="165"/>
      <c r="AC96" s="67"/>
      <c r="AD96" s="165"/>
      <c r="AE96" s="241">
        <f t="shared" si="20"/>
        <v>0</v>
      </c>
      <c r="AF96" s="240">
        <f t="shared" si="21"/>
        <v>15</v>
      </c>
    </row>
    <row r="97" spans="1:32" s="3" customFormat="1" ht="58.5" customHeight="1">
      <c r="A97" s="65">
        <f t="shared" si="7"/>
        <v>87</v>
      </c>
      <c r="B97" s="78" t="s">
        <v>785</v>
      </c>
      <c r="C97" s="4">
        <v>1991</v>
      </c>
      <c r="D97" s="4" t="s">
        <v>69</v>
      </c>
      <c r="E97" s="4" t="s">
        <v>788</v>
      </c>
      <c r="F97" s="9" t="s">
        <v>81</v>
      </c>
      <c r="G97" s="75" t="s">
        <v>787</v>
      </c>
      <c r="H97" s="67"/>
      <c r="I97" s="64"/>
      <c r="J97" s="165"/>
      <c r="K97" s="239">
        <f t="shared" si="15"/>
        <v>0</v>
      </c>
      <c r="L97" s="165"/>
      <c r="M97" s="165"/>
      <c r="N97" s="165"/>
      <c r="O97" s="239">
        <f t="shared" si="16"/>
        <v>0</v>
      </c>
      <c r="P97" s="165"/>
      <c r="Q97" s="165"/>
      <c r="R97" s="165"/>
      <c r="S97" s="239">
        <f t="shared" si="17"/>
        <v>0</v>
      </c>
      <c r="T97" s="165"/>
      <c r="U97" s="165"/>
      <c r="V97" s="165"/>
      <c r="W97" s="239">
        <f t="shared" si="18"/>
        <v>0</v>
      </c>
      <c r="X97" s="165"/>
      <c r="Y97" s="67"/>
      <c r="Z97" s="165"/>
      <c r="AA97" s="241">
        <f t="shared" si="19"/>
        <v>0</v>
      </c>
      <c r="AB97" s="165">
        <v>3</v>
      </c>
      <c r="AC97" s="67">
        <v>12</v>
      </c>
      <c r="AD97" s="165"/>
      <c r="AE97" s="241">
        <f t="shared" si="20"/>
        <v>15</v>
      </c>
      <c r="AF97" s="240">
        <f t="shared" si="21"/>
        <v>15</v>
      </c>
    </row>
    <row r="98" spans="1:32" s="3" customFormat="1" ht="58.5" customHeight="1">
      <c r="A98" s="65">
        <f t="shared" ref="A98:A152" si="22">A97+1</f>
        <v>88</v>
      </c>
      <c r="B98" s="78" t="s">
        <v>758</v>
      </c>
      <c r="C98" s="4"/>
      <c r="D98" s="4"/>
      <c r="E98" s="4" t="s">
        <v>759</v>
      </c>
      <c r="F98" s="9" t="s">
        <v>62</v>
      </c>
      <c r="G98" s="75" t="s">
        <v>429</v>
      </c>
      <c r="H98" s="67"/>
      <c r="I98" s="64"/>
      <c r="J98" s="165"/>
      <c r="K98" s="239">
        <f t="shared" si="15"/>
        <v>0</v>
      </c>
      <c r="L98" s="165"/>
      <c r="M98" s="165"/>
      <c r="N98" s="165"/>
      <c r="O98" s="239">
        <f t="shared" si="16"/>
        <v>0</v>
      </c>
      <c r="P98" s="165"/>
      <c r="Q98" s="165"/>
      <c r="R98" s="165"/>
      <c r="S98" s="239">
        <f t="shared" si="17"/>
        <v>0</v>
      </c>
      <c r="T98" s="165"/>
      <c r="U98" s="165"/>
      <c r="V98" s="165"/>
      <c r="W98" s="239">
        <f t="shared" si="18"/>
        <v>0</v>
      </c>
      <c r="X98" s="165"/>
      <c r="Y98" s="67">
        <v>2</v>
      </c>
      <c r="Z98" s="165">
        <v>12</v>
      </c>
      <c r="AA98" s="241">
        <f t="shared" si="19"/>
        <v>14</v>
      </c>
      <c r="AB98" s="165"/>
      <c r="AC98" s="67"/>
      <c r="AD98" s="165"/>
      <c r="AE98" s="241">
        <f t="shared" si="20"/>
        <v>0</v>
      </c>
      <c r="AF98" s="240">
        <f t="shared" si="21"/>
        <v>14</v>
      </c>
    </row>
    <row r="99" spans="1:32" s="3" customFormat="1" ht="58.5" customHeight="1">
      <c r="A99" s="65">
        <f t="shared" si="22"/>
        <v>89</v>
      </c>
      <c r="B99" s="78" t="s">
        <v>755</v>
      </c>
      <c r="C99" s="4">
        <v>1994</v>
      </c>
      <c r="D99" s="4"/>
      <c r="E99" s="4" t="s">
        <v>756</v>
      </c>
      <c r="F99" s="9" t="s">
        <v>5</v>
      </c>
      <c r="G99" s="75" t="s">
        <v>757</v>
      </c>
      <c r="H99" s="67"/>
      <c r="I99" s="64"/>
      <c r="J99" s="165"/>
      <c r="K99" s="239">
        <f t="shared" si="15"/>
        <v>0</v>
      </c>
      <c r="L99" s="165"/>
      <c r="M99" s="165"/>
      <c r="N99" s="165"/>
      <c r="O99" s="239">
        <f t="shared" si="16"/>
        <v>0</v>
      </c>
      <c r="P99" s="165"/>
      <c r="Q99" s="165"/>
      <c r="R99" s="165"/>
      <c r="S99" s="239">
        <f t="shared" si="17"/>
        <v>0</v>
      </c>
      <c r="T99" s="165"/>
      <c r="U99" s="165"/>
      <c r="V99" s="165"/>
      <c r="W99" s="239">
        <f t="shared" si="18"/>
        <v>0</v>
      </c>
      <c r="X99" s="165"/>
      <c r="Y99" s="67">
        <v>8</v>
      </c>
      <c r="Z99" s="165">
        <v>5</v>
      </c>
      <c r="AA99" s="241">
        <f t="shared" si="19"/>
        <v>13</v>
      </c>
      <c r="AB99" s="165"/>
      <c r="AC99" s="67"/>
      <c r="AD99" s="165"/>
      <c r="AE99" s="241">
        <f t="shared" si="20"/>
        <v>0</v>
      </c>
      <c r="AF99" s="240">
        <f t="shared" si="21"/>
        <v>13</v>
      </c>
    </row>
    <row r="100" spans="1:32" s="3" customFormat="1" ht="58.5" customHeight="1">
      <c r="A100" s="65">
        <f t="shared" si="22"/>
        <v>90</v>
      </c>
      <c r="B100" s="78" t="s">
        <v>44</v>
      </c>
      <c r="C100" s="4">
        <v>1988</v>
      </c>
      <c r="D100" s="4" t="s">
        <v>11</v>
      </c>
      <c r="E100" s="4" t="s">
        <v>203</v>
      </c>
      <c r="F100" s="4" t="s">
        <v>5</v>
      </c>
      <c r="G100" s="180" t="s">
        <v>194</v>
      </c>
      <c r="H100" s="67"/>
      <c r="I100" s="64"/>
      <c r="J100" s="165"/>
      <c r="K100" s="239">
        <f t="shared" si="15"/>
        <v>0</v>
      </c>
      <c r="L100" s="165"/>
      <c r="M100" s="165"/>
      <c r="N100" s="165"/>
      <c r="O100" s="239">
        <f t="shared" si="16"/>
        <v>0</v>
      </c>
      <c r="P100" s="165"/>
      <c r="Q100" s="165"/>
      <c r="R100" s="165"/>
      <c r="S100" s="239">
        <f t="shared" si="17"/>
        <v>0</v>
      </c>
      <c r="T100" s="165"/>
      <c r="U100" s="165">
        <v>1</v>
      </c>
      <c r="V100" s="165">
        <v>12</v>
      </c>
      <c r="W100" s="239">
        <f t="shared" si="18"/>
        <v>13</v>
      </c>
      <c r="X100" s="165"/>
      <c r="Y100" s="67"/>
      <c r="Z100" s="165"/>
      <c r="AA100" s="241">
        <f t="shared" si="19"/>
        <v>0</v>
      </c>
      <c r="AB100" s="165"/>
      <c r="AC100" s="67"/>
      <c r="AD100" s="165"/>
      <c r="AE100" s="241">
        <f t="shared" si="20"/>
        <v>0</v>
      </c>
      <c r="AF100" s="240">
        <f t="shared" si="21"/>
        <v>13</v>
      </c>
    </row>
    <row r="101" spans="1:32" s="3" customFormat="1" ht="58.5" customHeight="1">
      <c r="A101" s="65">
        <f t="shared" si="22"/>
        <v>91</v>
      </c>
      <c r="B101" s="78" t="s">
        <v>180</v>
      </c>
      <c r="C101" s="4"/>
      <c r="D101" s="4"/>
      <c r="E101" s="4" t="s">
        <v>668</v>
      </c>
      <c r="F101" s="9" t="s">
        <v>421</v>
      </c>
      <c r="G101" s="75" t="s">
        <v>194</v>
      </c>
      <c r="H101" s="67"/>
      <c r="I101" s="64"/>
      <c r="J101" s="165"/>
      <c r="K101" s="239">
        <f t="shared" si="15"/>
        <v>0</v>
      </c>
      <c r="L101" s="165"/>
      <c r="M101" s="165"/>
      <c r="N101" s="165"/>
      <c r="O101" s="239">
        <f t="shared" si="16"/>
        <v>0</v>
      </c>
      <c r="P101" s="165"/>
      <c r="Q101" s="165"/>
      <c r="R101" s="165"/>
      <c r="S101" s="239">
        <f t="shared" si="17"/>
        <v>0</v>
      </c>
      <c r="T101" s="165"/>
      <c r="U101" s="165"/>
      <c r="V101" s="165">
        <v>13</v>
      </c>
      <c r="W101" s="239">
        <f t="shared" si="18"/>
        <v>13</v>
      </c>
      <c r="X101" s="165"/>
      <c r="Y101" s="67"/>
      <c r="Z101" s="165"/>
      <c r="AA101" s="241">
        <f t="shared" si="19"/>
        <v>0</v>
      </c>
      <c r="AB101" s="165"/>
      <c r="AC101" s="67"/>
      <c r="AD101" s="165"/>
      <c r="AE101" s="241">
        <f t="shared" si="20"/>
        <v>0</v>
      </c>
      <c r="AF101" s="240">
        <f t="shared" si="21"/>
        <v>13</v>
      </c>
    </row>
    <row r="102" spans="1:32" s="3" customFormat="1" ht="58.5" customHeight="1">
      <c r="A102" s="65">
        <f t="shared" si="22"/>
        <v>92</v>
      </c>
      <c r="B102" s="78" t="s">
        <v>48</v>
      </c>
      <c r="C102" s="4">
        <v>1985</v>
      </c>
      <c r="D102" s="4"/>
      <c r="E102" s="4" t="s">
        <v>658</v>
      </c>
      <c r="F102" s="9" t="s">
        <v>49</v>
      </c>
      <c r="G102" s="180" t="s">
        <v>194</v>
      </c>
      <c r="H102" s="67"/>
      <c r="I102" s="64"/>
      <c r="J102" s="165"/>
      <c r="K102" s="239">
        <f t="shared" si="15"/>
        <v>0</v>
      </c>
      <c r="L102" s="165"/>
      <c r="M102" s="165"/>
      <c r="N102" s="165"/>
      <c r="O102" s="239">
        <f t="shared" si="16"/>
        <v>0</v>
      </c>
      <c r="P102" s="165"/>
      <c r="Q102" s="165"/>
      <c r="R102" s="165"/>
      <c r="S102" s="239">
        <f t="shared" si="17"/>
        <v>0</v>
      </c>
      <c r="T102" s="165">
        <v>6</v>
      </c>
      <c r="U102" s="165">
        <v>6</v>
      </c>
      <c r="V102" s="165"/>
      <c r="W102" s="239">
        <f t="shared" si="18"/>
        <v>12</v>
      </c>
      <c r="X102" s="165"/>
      <c r="Y102" s="67"/>
      <c r="Z102" s="165"/>
      <c r="AA102" s="241">
        <f t="shared" si="19"/>
        <v>0</v>
      </c>
      <c r="AB102" s="165"/>
      <c r="AC102" s="67"/>
      <c r="AD102" s="165"/>
      <c r="AE102" s="241">
        <f t="shared" si="20"/>
        <v>0</v>
      </c>
      <c r="AF102" s="240">
        <f t="shared" si="21"/>
        <v>12</v>
      </c>
    </row>
    <row r="103" spans="1:32" s="3" customFormat="1" ht="58.5" customHeight="1">
      <c r="A103" s="65">
        <f t="shared" si="22"/>
        <v>93</v>
      </c>
      <c r="B103" s="146" t="s">
        <v>751</v>
      </c>
      <c r="C103" s="147">
        <v>1992</v>
      </c>
      <c r="D103" s="74"/>
      <c r="E103" s="147" t="s">
        <v>752</v>
      </c>
      <c r="F103" s="148" t="s">
        <v>5</v>
      </c>
      <c r="G103" s="148" t="s">
        <v>753</v>
      </c>
      <c r="H103" s="67"/>
      <c r="I103" s="64"/>
      <c r="J103" s="165"/>
      <c r="K103" s="239">
        <f t="shared" si="15"/>
        <v>0</v>
      </c>
      <c r="L103" s="165"/>
      <c r="M103" s="165"/>
      <c r="N103" s="165"/>
      <c r="O103" s="239">
        <f t="shared" si="16"/>
        <v>0</v>
      </c>
      <c r="P103" s="165"/>
      <c r="Q103" s="165"/>
      <c r="R103" s="165"/>
      <c r="S103" s="239">
        <f t="shared" si="17"/>
        <v>0</v>
      </c>
      <c r="T103" s="165"/>
      <c r="U103" s="165"/>
      <c r="V103" s="165"/>
      <c r="W103" s="239">
        <f t="shared" si="18"/>
        <v>0</v>
      </c>
      <c r="X103" s="165"/>
      <c r="Y103" s="67">
        <v>12</v>
      </c>
      <c r="Z103" s="165"/>
      <c r="AA103" s="241">
        <f t="shared" si="19"/>
        <v>12</v>
      </c>
      <c r="AB103" s="165"/>
      <c r="AC103" s="67"/>
      <c r="AD103" s="165"/>
      <c r="AE103" s="241">
        <f t="shared" si="20"/>
        <v>0</v>
      </c>
      <c r="AF103" s="240">
        <f t="shared" si="21"/>
        <v>12</v>
      </c>
    </row>
    <row r="104" spans="1:32" s="3" customFormat="1" ht="58.5" customHeight="1">
      <c r="A104" s="65">
        <f t="shared" si="22"/>
        <v>94</v>
      </c>
      <c r="B104" s="78" t="s">
        <v>785</v>
      </c>
      <c r="C104" s="4">
        <v>1991</v>
      </c>
      <c r="D104" s="4" t="s">
        <v>69</v>
      </c>
      <c r="E104" s="4" t="s">
        <v>786</v>
      </c>
      <c r="F104" s="9" t="s">
        <v>81</v>
      </c>
      <c r="G104" s="75" t="s">
        <v>787</v>
      </c>
      <c r="H104" s="67"/>
      <c r="I104" s="64"/>
      <c r="J104" s="165"/>
      <c r="K104" s="239">
        <f t="shared" si="15"/>
        <v>0</v>
      </c>
      <c r="L104" s="165"/>
      <c r="M104" s="165"/>
      <c r="N104" s="165"/>
      <c r="O104" s="239">
        <f t="shared" si="16"/>
        <v>0</v>
      </c>
      <c r="P104" s="165"/>
      <c r="Q104" s="165"/>
      <c r="R104" s="165"/>
      <c r="S104" s="239">
        <f t="shared" si="17"/>
        <v>0</v>
      </c>
      <c r="T104" s="165"/>
      <c r="U104" s="165"/>
      <c r="V104" s="165"/>
      <c r="W104" s="239">
        <f t="shared" si="18"/>
        <v>0</v>
      </c>
      <c r="X104" s="165"/>
      <c r="Y104" s="67"/>
      <c r="Z104" s="165"/>
      <c r="AA104" s="241">
        <f t="shared" si="19"/>
        <v>0</v>
      </c>
      <c r="AB104" s="165">
        <v>9</v>
      </c>
      <c r="AC104" s="67">
        <v>2</v>
      </c>
      <c r="AD104" s="165"/>
      <c r="AE104" s="241">
        <f t="shared" si="20"/>
        <v>11</v>
      </c>
      <c r="AF104" s="240">
        <f t="shared" si="21"/>
        <v>11</v>
      </c>
    </row>
    <row r="105" spans="1:32" s="3" customFormat="1" ht="58.5" customHeight="1">
      <c r="A105" s="65">
        <f t="shared" si="22"/>
        <v>95</v>
      </c>
      <c r="B105" s="146" t="s">
        <v>792</v>
      </c>
      <c r="C105" s="147">
        <v>1959</v>
      </c>
      <c r="D105" s="74" t="s">
        <v>343</v>
      </c>
      <c r="E105" s="147" t="s">
        <v>793</v>
      </c>
      <c r="F105" s="148" t="s">
        <v>794</v>
      </c>
      <c r="G105" s="148" t="s">
        <v>400</v>
      </c>
      <c r="H105" s="67"/>
      <c r="I105" s="64"/>
      <c r="J105" s="165"/>
      <c r="K105" s="239">
        <f t="shared" si="15"/>
        <v>0</v>
      </c>
      <c r="L105" s="165"/>
      <c r="M105" s="165"/>
      <c r="N105" s="165"/>
      <c r="O105" s="239">
        <f t="shared" si="16"/>
        <v>0</v>
      </c>
      <c r="P105" s="165"/>
      <c r="Q105" s="165"/>
      <c r="R105" s="165"/>
      <c r="S105" s="239">
        <f t="shared" si="17"/>
        <v>0</v>
      </c>
      <c r="T105" s="165"/>
      <c r="U105" s="165"/>
      <c r="V105" s="165"/>
      <c r="W105" s="239">
        <f t="shared" si="18"/>
        <v>0</v>
      </c>
      <c r="X105" s="165"/>
      <c r="Y105" s="67"/>
      <c r="Z105" s="165"/>
      <c r="AA105" s="241">
        <f t="shared" si="19"/>
        <v>0</v>
      </c>
      <c r="AB105" s="165">
        <v>6</v>
      </c>
      <c r="AC105" s="67"/>
      <c r="AD105" s="165">
        <v>5</v>
      </c>
      <c r="AE105" s="241">
        <f t="shared" si="20"/>
        <v>11</v>
      </c>
      <c r="AF105" s="240">
        <f t="shared" si="21"/>
        <v>11</v>
      </c>
    </row>
    <row r="106" spans="1:32" s="3" customFormat="1" ht="58.5" customHeight="1">
      <c r="A106" s="65">
        <f t="shared" si="22"/>
        <v>96</v>
      </c>
      <c r="B106" s="78" t="s">
        <v>439</v>
      </c>
      <c r="C106" s="4">
        <v>1995</v>
      </c>
      <c r="D106" s="4" t="s">
        <v>4</v>
      </c>
      <c r="E106" s="76" t="s">
        <v>440</v>
      </c>
      <c r="F106" s="133" t="s">
        <v>421</v>
      </c>
      <c r="G106" s="75" t="s">
        <v>441</v>
      </c>
      <c r="H106" s="67"/>
      <c r="I106" s="64"/>
      <c r="J106" s="165"/>
      <c r="K106" s="239">
        <f t="shared" si="15"/>
        <v>0</v>
      </c>
      <c r="L106" s="165"/>
      <c r="M106" s="165">
        <v>1</v>
      </c>
      <c r="N106" s="165">
        <v>10</v>
      </c>
      <c r="O106" s="239">
        <f t="shared" si="16"/>
        <v>11</v>
      </c>
      <c r="P106" s="165"/>
      <c r="Q106" s="165"/>
      <c r="R106" s="165"/>
      <c r="S106" s="239">
        <f t="shared" si="17"/>
        <v>0</v>
      </c>
      <c r="T106" s="165"/>
      <c r="U106" s="165"/>
      <c r="V106" s="165"/>
      <c r="W106" s="239">
        <f t="shared" si="18"/>
        <v>0</v>
      </c>
      <c r="X106" s="165"/>
      <c r="Y106" s="67"/>
      <c r="Z106" s="165"/>
      <c r="AA106" s="241">
        <f t="shared" si="19"/>
        <v>0</v>
      </c>
      <c r="AB106" s="165"/>
      <c r="AC106" s="67"/>
      <c r="AD106" s="165"/>
      <c r="AE106" s="241">
        <f t="shared" si="20"/>
        <v>0</v>
      </c>
      <c r="AF106" s="240">
        <f t="shared" si="21"/>
        <v>11</v>
      </c>
    </row>
    <row r="107" spans="1:32" s="3" customFormat="1" ht="58.5" customHeight="1">
      <c r="A107" s="65">
        <f t="shared" si="22"/>
        <v>97</v>
      </c>
      <c r="B107" s="78" t="s">
        <v>48</v>
      </c>
      <c r="C107" s="4">
        <v>1985</v>
      </c>
      <c r="D107" s="4"/>
      <c r="E107" s="4" t="s">
        <v>543</v>
      </c>
      <c r="F107" s="9" t="s">
        <v>49</v>
      </c>
      <c r="G107" s="180" t="s">
        <v>194</v>
      </c>
      <c r="H107" s="67"/>
      <c r="I107" s="64"/>
      <c r="J107" s="165"/>
      <c r="K107" s="239">
        <f t="shared" ref="K107:K138" si="23">J107+I107+H107</f>
        <v>0</v>
      </c>
      <c r="L107" s="165"/>
      <c r="M107" s="165"/>
      <c r="N107" s="165"/>
      <c r="O107" s="239">
        <f t="shared" ref="O107:O138" si="24">N107+M107+L107</f>
        <v>0</v>
      </c>
      <c r="P107" s="165"/>
      <c r="Q107" s="165"/>
      <c r="R107" s="165"/>
      <c r="S107" s="239">
        <f t="shared" ref="S107:S138" si="25">R107+Q107+P107</f>
        <v>0</v>
      </c>
      <c r="T107" s="165"/>
      <c r="U107" s="165">
        <v>11</v>
      </c>
      <c r="V107" s="165"/>
      <c r="W107" s="239">
        <f t="shared" ref="W107:W138" si="26">V107+U107+T107</f>
        <v>11</v>
      </c>
      <c r="X107" s="165"/>
      <c r="Y107" s="67"/>
      <c r="Z107" s="165"/>
      <c r="AA107" s="241">
        <f t="shared" ref="AA107:AA138" si="27">Z107+Y107+X107</f>
        <v>0</v>
      </c>
      <c r="AB107" s="165"/>
      <c r="AC107" s="67"/>
      <c r="AD107" s="165"/>
      <c r="AE107" s="241">
        <f t="shared" ref="AE107:AE138" si="28">AD107+AC107+AB107</f>
        <v>0</v>
      </c>
      <c r="AF107" s="240">
        <f t="shared" ref="AF107:AF138" si="29">AA107+W107+S107+O107+K107+AE107</f>
        <v>11</v>
      </c>
    </row>
    <row r="108" spans="1:32" s="3" customFormat="1" ht="58.5" customHeight="1">
      <c r="A108" s="65">
        <f t="shared" si="22"/>
        <v>98</v>
      </c>
      <c r="B108" s="78" t="s">
        <v>150</v>
      </c>
      <c r="C108" s="4">
        <v>1980</v>
      </c>
      <c r="D108" s="4" t="s">
        <v>21</v>
      </c>
      <c r="E108" s="4" t="s">
        <v>575</v>
      </c>
      <c r="F108" s="9" t="s">
        <v>153</v>
      </c>
      <c r="G108" s="75" t="s">
        <v>270</v>
      </c>
      <c r="H108" s="67"/>
      <c r="I108" s="64"/>
      <c r="J108" s="165"/>
      <c r="K108" s="239">
        <f t="shared" si="23"/>
        <v>0</v>
      </c>
      <c r="L108" s="165"/>
      <c r="M108" s="165"/>
      <c r="N108" s="165"/>
      <c r="O108" s="239">
        <f t="shared" si="24"/>
        <v>0</v>
      </c>
      <c r="P108" s="165"/>
      <c r="Q108" s="165"/>
      <c r="R108" s="165">
        <v>11</v>
      </c>
      <c r="S108" s="239">
        <f t="shared" si="25"/>
        <v>11</v>
      </c>
      <c r="T108" s="165"/>
      <c r="U108" s="165"/>
      <c r="V108" s="165"/>
      <c r="W108" s="239">
        <f t="shared" si="26"/>
        <v>0</v>
      </c>
      <c r="X108" s="165"/>
      <c r="Y108" s="67"/>
      <c r="Z108" s="165"/>
      <c r="AA108" s="241">
        <f t="shared" si="27"/>
        <v>0</v>
      </c>
      <c r="AB108" s="165"/>
      <c r="AC108" s="67"/>
      <c r="AD108" s="165"/>
      <c r="AE108" s="241">
        <f t="shared" si="28"/>
        <v>0</v>
      </c>
      <c r="AF108" s="240">
        <f t="shared" si="29"/>
        <v>11</v>
      </c>
    </row>
    <row r="109" spans="1:32" s="3" customFormat="1" ht="58.5" customHeight="1">
      <c r="A109" s="65">
        <f t="shared" si="22"/>
        <v>99</v>
      </c>
      <c r="B109" s="9" t="s">
        <v>433</v>
      </c>
      <c r="C109" s="4"/>
      <c r="D109" s="4" t="s">
        <v>69</v>
      </c>
      <c r="E109" s="4" t="s">
        <v>543</v>
      </c>
      <c r="F109" s="9" t="s">
        <v>5</v>
      </c>
      <c r="G109" s="75" t="s">
        <v>847</v>
      </c>
      <c r="H109" s="67"/>
      <c r="I109" s="64"/>
      <c r="J109" s="165"/>
      <c r="K109" s="239">
        <f t="shared" si="23"/>
        <v>0</v>
      </c>
      <c r="L109" s="165"/>
      <c r="M109" s="165"/>
      <c r="N109" s="165"/>
      <c r="O109" s="239">
        <f t="shared" si="24"/>
        <v>0</v>
      </c>
      <c r="P109" s="165"/>
      <c r="Q109" s="165"/>
      <c r="R109" s="165"/>
      <c r="S109" s="239">
        <f t="shared" si="25"/>
        <v>0</v>
      </c>
      <c r="T109" s="165"/>
      <c r="U109" s="165"/>
      <c r="V109" s="165"/>
      <c r="W109" s="239">
        <f t="shared" si="26"/>
        <v>0</v>
      </c>
      <c r="X109" s="165"/>
      <c r="Y109" s="67"/>
      <c r="Z109" s="165"/>
      <c r="AA109" s="241">
        <f t="shared" si="27"/>
        <v>0</v>
      </c>
      <c r="AB109" s="165"/>
      <c r="AC109" s="67">
        <v>4</v>
      </c>
      <c r="AD109" s="165">
        <v>6</v>
      </c>
      <c r="AE109" s="241">
        <f t="shared" si="28"/>
        <v>10</v>
      </c>
      <c r="AF109" s="240">
        <f t="shared" si="29"/>
        <v>10</v>
      </c>
    </row>
    <row r="110" spans="1:32" s="3" customFormat="1" ht="58.5" customHeight="1">
      <c r="A110" s="65">
        <f t="shared" si="22"/>
        <v>100</v>
      </c>
      <c r="B110" s="78" t="s">
        <v>670</v>
      </c>
      <c r="C110" s="4"/>
      <c r="D110" s="4" t="s">
        <v>4</v>
      </c>
      <c r="E110" s="76" t="s">
        <v>671</v>
      </c>
      <c r="F110" s="133" t="s">
        <v>38</v>
      </c>
      <c r="G110" s="75" t="s">
        <v>39</v>
      </c>
      <c r="H110" s="67"/>
      <c r="I110" s="64"/>
      <c r="J110" s="165"/>
      <c r="K110" s="239">
        <f t="shared" si="23"/>
        <v>0</v>
      </c>
      <c r="L110" s="165"/>
      <c r="M110" s="165"/>
      <c r="N110" s="165"/>
      <c r="O110" s="239">
        <f t="shared" si="24"/>
        <v>0</v>
      </c>
      <c r="P110" s="165"/>
      <c r="Q110" s="165"/>
      <c r="R110" s="165"/>
      <c r="S110" s="239">
        <f t="shared" si="25"/>
        <v>0</v>
      </c>
      <c r="T110" s="165"/>
      <c r="U110" s="165"/>
      <c r="V110" s="165">
        <v>10</v>
      </c>
      <c r="W110" s="239">
        <f t="shared" si="26"/>
        <v>10</v>
      </c>
      <c r="X110" s="165"/>
      <c r="Y110" s="67"/>
      <c r="Z110" s="165"/>
      <c r="AA110" s="241">
        <f t="shared" si="27"/>
        <v>0</v>
      </c>
      <c r="AB110" s="165"/>
      <c r="AC110" s="67"/>
      <c r="AD110" s="165"/>
      <c r="AE110" s="241">
        <f t="shared" si="28"/>
        <v>0</v>
      </c>
      <c r="AF110" s="240">
        <f t="shared" si="29"/>
        <v>10</v>
      </c>
    </row>
    <row r="111" spans="1:32" s="3" customFormat="1" ht="58.5" customHeight="1">
      <c r="A111" s="65">
        <f t="shared" si="22"/>
        <v>101</v>
      </c>
      <c r="B111" s="78" t="s">
        <v>544</v>
      </c>
      <c r="C111" s="4">
        <v>1966</v>
      </c>
      <c r="D111" s="4" t="s">
        <v>545</v>
      </c>
      <c r="E111" s="4" t="s">
        <v>546</v>
      </c>
      <c r="F111" s="9" t="s">
        <v>547</v>
      </c>
      <c r="G111" s="75" t="s">
        <v>548</v>
      </c>
      <c r="H111" s="67"/>
      <c r="I111" s="64"/>
      <c r="J111" s="165"/>
      <c r="K111" s="239">
        <f t="shared" si="23"/>
        <v>0</v>
      </c>
      <c r="L111" s="165"/>
      <c r="M111" s="165"/>
      <c r="N111" s="165"/>
      <c r="O111" s="239">
        <f t="shared" si="24"/>
        <v>0</v>
      </c>
      <c r="P111" s="165">
        <v>1</v>
      </c>
      <c r="Q111" s="165">
        <v>9</v>
      </c>
      <c r="R111" s="165"/>
      <c r="S111" s="239">
        <f t="shared" si="25"/>
        <v>10</v>
      </c>
      <c r="T111" s="165"/>
      <c r="U111" s="165"/>
      <c r="V111" s="165"/>
      <c r="W111" s="239">
        <f t="shared" si="26"/>
        <v>0</v>
      </c>
      <c r="X111" s="165"/>
      <c r="Y111" s="67"/>
      <c r="Z111" s="165"/>
      <c r="AA111" s="241">
        <f t="shared" si="27"/>
        <v>0</v>
      </c>
      <c r="AB111" s="165"/>
      <c r="AC111" s="67"/>
      <c r="AD111" s="165"/>
      <c r="AE111" s="241">
        <f t="shared" si="28"/>
        <v>0</v>
      </c>
      <c r="AF111" s="240">
        <f t="shared" si="29"/>
        <v>10</v>
      </c>
    </row>
    <row r="112" spans="1:32" s="3" customFormat="1" ht="58.5" customHeight="1">
      <c r="A112" s="65">
        <f t="shared" si="22"/>
        <v>102</v>
      </c>
      <c r="B112" s="78" t="s">
        <v>425</v>
      </c>
      <c r="C112" s="4">
        <v>1983</v>
      </c>
      <c r="D112" s="4" t="s">
        <v>69</v>
      </c>
      <c r="E112" s="4" t="s">
        <v>572</v>
      </c>
      <c r="F112" s="9" t="s">
        <v>5</v>
      </c>
      <c r="G112" s="75" t="s">
        <v>355</v>
      </c>
      <c r="H112" s="67"/>
      <c r="I112" s="64"/>
      <c r="J112" s="165"/>
      <c r="K112" s="239">
        <f t="shared" si="23"/>
        <v>0</v>
      </c>
      <c r="L112" s="165"/>
      <c r="M112" s="165"/>
      <c r="N112" s="165"/>
      <c r="O112" s="239">
        <f t="shared" si="24"/>
        <v>0</v>
      </c>
      <c r="P112" s="165">
        <v>10</v>
      </c>
      <c r="Q112" s="165"/>
      <c r="R112" s="165"/>
      <c r="S112" s="239">
        <f t="shared" si="25"/>
        <v>10</v>
      </c>
      <c r="T112" s="165"/>
      <c r="U112" s="165"/>
      <c r="V112" s="165"/>
      <c r="W112" s="239">
        <f t="shared" si="26"/>
        <v>0</v>
      </c>
      <c r="X112" s="165"/>
      <c r="Y112" s="67"/>
      <c r="Z112" s="165"/>
      <c r="AA112" s="241">
        <f t="shared" si="27"/>
        <v>0</v>
      </c>
      <c r="AB112" s="165"/>
      <c r="AC112" s="67"/>
      <c r="AD112" s="165"/>
      <c r="AE112" s="241">
        <f t="shared" si="28"/>
        <v>0</v>
      </c>
      <c r="AF112" s="240">
        <f t="shared" si="29"/>
        <v>10</v>
      </c>
    </row>
    <row r="113" spans="1:32" s="3" customFormat="1" ht="58.5" customHeight="1">
      <c r="A113" s="65">
        <f t="shared" si="22"/>
        <v>103</v>
      </c>
      <c r="B113" s="78" t="s">
        <v>672</v>
      </c>
      <c r="C113" s="4">
        <v>1986</v>
      </c>
      <c r="D113" s="4" t="s">
        <v>17</v>
      </c>
      <c r="E113" s="76" t="s">
        <v>673</v>
      </c>
      <c r="F113" s="133" t="s">
        <v>35</v>
      </c>
      <c r="G113" s="75" t="s">
        <v>674</v>
      </c>
      <c r="H113" s="67"/>
      <c r="I113" s="64"/>
      <c r="J113" s="165"/>
      <c r="K113" s="239">
        <f t="shared" si="23"/>
        <v>0</v>
      </c>
      <c r="L113" s="165"/>
      <c r="M113" s="165"/>
      <c r="N113" s="165"/>
      <c r="O113" s="239">
        <f t="shared" si="24"/>
        <v>0</v>
      </c>
      <c r="P113" s="165"/>
      <c r="Q113" s="165"/>
      <c r="R113" s="165"/>
      <c r="S113" s="239">
        <f t="shared" si="25"/>
        <v>0</v>
      </c>
      <c r="T113" s="165"/>
      <c r="U113" s="165"/>
      <c r="V113" s="165">
        <v>9</v>
      </c>
      <c r="W113" s="239">
        <f t="shared" si="26"/>
        <v>9</v>
      </c>
      <c r="X113" s="165"/>
      <c r="Y113" s="67"/>
      <c r="Z113" s="165"/>
      <c r="AA113" s="241">
        <f t="shared" si="27"/>
        <v>0</v>
      </c>
      <c r="AB113" s="165"/>
      <c r="AC113" s="67"/>
      <c r="AD113" s="165"/>
      <c r="AE113" s="241">
        <f t="shared" si="28"/>
        <v>0</v>
      </c>
      <c r="AF113" s="240">
        <f t="shared" si="29"/>
        <v>9</v>
      </c>
    </row>
    <row r="114" spans="1:32" s="3" customFormat="1" ht="58.5" customHeight="1">
      <c r="A114" s="65">
        <f t="shared" si="22"/>
        <v>104</v>
      </c>
      <c r="B114" s="78" t="s">
        <v>44</v>
      </c>
      <c r="C114" s="4">
        <v>1988</v>
      </c>
      <c r="D114" s="4" t="s">
        <v>11</v>
      </c>
      <c r="E114" s="4" t="s">
        <v>846</v>
      </c>
      <c r="F114" s="4" t="s">
        <v>5</v>
      </c>
      <c r="G114" s="180" t="s">
        <v>194</v>
      </c>
      <c r="H114" s="67"/>
      <c r="I114" s="64"/>
      <c r="J114" s="165"/>
      <c r="K114" s="239">
        <f t="shared" si="23"/>
        <v>0</v>
      </c>
      <c r="L114" s="165"/>
      <c r="M114" s="165"/>
      <c r="N114" s="165"/>
      <c r="O114" s="239">
        <f t="shared" si="24"/>
        <v>0</v>
      </c>
      <c r="P114" s="165"/>
      <c r="Q114" s="165"/>
      <c r="R114" s="165"/>
      <c r="S114" s="239">
        <f t="shared" si="25"/>
        <v>0</v>
      </c>
      <c r="T114" s="165"/>
      <c r="U114" s="165"/>
      <c r="V114" s="165"/>
      <c r="W114" s="239">
        <f t="shared" si="26"/>
        <v>0</v>
      </c>
      <c r="X114" s="165"/>
      <c r="Y114" s="67"/>
      <c r="Z114" s="165"/>
      <c r="AA114" s="241">
        <f t="shared" si="27"/>
        <v>0</v>
      </c>
      <c r="AB114" s="165"/>
      <c r="AC114" s="67">
        <v>9</v>
      </c>
      <c r="AD114" s="165"/>
      <c r="AE114" s="241">
        <f t="shared" si="28"/>
        <v>9</v>
      </c>
      <c r="AF114" s="240">
        <f t="shared" si="29"/>
        <v>9</v>
      </c>
    </row>
    <row r="115" spans="1:32" s="3" customFormat="1" ht="58.5" customHeight="1">
      <c r="A115" s="65">
        <f t="shared" si="22"/>
        <v>105</v>
      </c>
      <c r="B115" s="78" t="s">
        <v>435</v>
      </c>
      <c r="C115" s="4"/>
      <c r="D115" s="4"/>
      <c r="E115" s="4" t="s">
        <v>436</v>
      </c>
      <c r="F115" s="9" t="s">
        <v>8</v>
      </c>
      <c r="G115" s="75" t="s">
        <v>9</v>
      </c>
      <c r="H115" s="67"/>
      <c r="I115" s="64"/>
      <c r="J115" s="165"/>
      <c r="K115" s="239">
        <f t="shared" si="23"/>
        <v>0</v>
      </c>
      <c r="L115" s="165"/>
      <c r="M115" s="165">
        <v>9</v>
      </c>
      <c r="N115" s="165"/>
      <c r="O115" s="239">
        <f t="shared" si="24"/>
        <v>9</v>
      </c>
      <c r="P115" s="165"/>
      <c r="Q115" s="165"/>
      <c r="R115" s="165"/>
      <c r="S115" s="239">
        <f t="shared" si="25"/>
        <v>0</v>
      </c>
      <c r="T115" s="165"/>
      <c r="U115" s="165"/>
      <c r="V115" s="165"/>
      <c r="W115" s="239">
        <f t="shared" si="26"/>
        <v>0</v>
      </c>
      <c r="X115" s="165"/>
      <c r="Y115" s="67"/>
      <c r="Z115" s="165"/>
      <c r="AA115" s="241">
        <f t="shared" si="27"/>
        <v>0</v>
      </c>
      <c r="AB115" s="165"/>
      <c r="AC115" s="67"/>
      <c r="AD115" s="165"/>
      <c r="AE115" s="241">
        <f t="shared" si="28"/>
        <v>0</v>
      </c>
      <c r="AF115" s="240">
        <f t="shared" si="29"/>
        <v>9</v>
      </c>
    </row>
    <row r="116" spans="1:32" s="3" customFormat="1" ht="58.5" customHeight="1">
      <c r="A116" s="65">
        <f t="shared" si="22"/>
        <v>106</v>
      </c>
      <c r="B116" s="9" t="s">
        <v>8</v>
      </c>
      <c r="C116" s="4">
        <v>1970</v>
      </c>
      <c r="D116" s="4" t="s">
        <v>11</v>
      </c>
      <c r="E116" s="4" t="s">
        <v>436</v>
      </c>
      <c r="F116" s="9" t="s">
        <v>5</v>
      </c>
      <c r="G116" s="75" t="s">
        <v>350</v>
      </c>
      <c r="H116" s="67"/>
      <c r="I116" s="64"/>
      <c r="J116" s="165"/>
      <c r="K116" s="239">
        <f t="shared" si="23"/>
        <v>0</v>
      </c>
      <c r="L116" s="165"/>
      <c r="M116" s="165"/>
      <c r="N116" s="165">
        <v>9</v>
      </c>
      <c r="O116" s="239">
        <f t="shared" si="24"/>
        <v>9</v>
      </c>
      <c r="P116" s="165"/>
      <c r="Q116" s="165"/>
      <c r="R116" s="165"/>
      <c r="S116" s="239">
        <f t="shared" si="25"/>
        <v>0</v>
      </c>
      <c r="T116" s="165"/>
      <c r="U116" s="165"/>
      <c r="V116" s="165"/>
      <c r="W116" s="239">
        <f t="shared" si="26"/>
        <v>0</v>
      </c>
      <c r="X116" s="165"/>
      <c r="Y116" s="67"/>
      <c r="Z116" s="165"/>
      <c r="AA116" s="241">
        <f t="shared" si="27"/>
        <v>0</v>
      </c>
      <c r="AB116" s="165"/>
      <c r="AC116" s="67"/>
      <c r="AD116" s="165"/>
      <c r="AE116" s="241">
        <f t="shared" si="28"/>
        <v>0</v>
      </c>
      <c r="AF116" s="240">
        <f t="shared" si="29"/>
        <v>9</v>
      </c>
    </row>
    <row r="117" spans="1:32" s="3" customFormat="1" ht="58.5" customHeight="1">
      <c r="A117" s="65">
        <f t="shared" si="22"/>
        <v>107</v>
      </c>
      <c r="B117" s="78" t="s">
        <v>587</v>
      </c>
      <c r="C117" s="4">
        <v>1963</v>
      </c>
      <c r="D117" s="4" t="s">
        <v>17</v>
      </c>
      <c r="E117" s="4" t="s">
        <v>201</v>
      </c>
      <c r="F117" s="9" t="s">
        <v>5</v>
      </c>
      <c r="G117" s="75" t="s">
        <v>89</v>
      </c>
      <c r="H117" s="67"/>
      <c r="I117" s="64"/>
      <c r="J117" s="165"/>
      <c r="K117" s="239">
        <f t="shared" si="23"/>
        <v>0</v>
      </c>
      <c r="L117" s="165"/>
      <c r="M117" s="165"/>
      <c r="N117" s="165"/>
      <c r="O117" s="239">
        <f t="shared" si="24"/>
        <v>0</v>
      </c>
      <c r="P117" s="165"/>
      <c r="Q117" s="165">
        <v>8</v>
      </c>
      <c r="R117" s="165"/>
      <c r="S117" s="239">
        <f t="shared" si="25"/>
        <v>8</v>
      </c>
      <c r="T117" s="165"/>
      <c r="U117" s="165"/>
      <c r="V117" s="165"/>
      <c r="W117" s="239">
        <f t="shared" si="26"/>
        <v>0</v>
      </c>
      <c r="X117" s="165"/>
      <c r="Y117" s="67"/>
      <c r="Z117" s="165"/>
      <c r="AA117" s="241">
        <f t="shared" si="27"/>
        <v>0</v>
      </c>
      <c r="AB117" s="165"/>
      <c r="AC117" s="67"/>
      <c r="AD117" s="165"/>
      <c r="AE117" s="241">
        <f t="shared" si="28"/>
        <v>0</v>
      </c>
      <c r="AF117" s="240">
        <f t="shared" si="29"/>
        <v>8</v>
      </c>
    </row>
    <row r="118" spans="1:32" s="3" customFormat="1" ht="58.5" customHeight="1">
      <c r="A118" s="65">
        <f t="shared" si="22"/>
        <v>108</v>
      </c>
      <c r="B118" s="78" t="s">
        <v>444</v>
      </c>
      <c r="C118" s="4">
        <v>1989</v>
      </c>
      <c r="D118" s="4" t="s">
        <v>4</v>
      </c>
      <c r="E118" s="4" t="s">
        <v>445</v>
      </c>
      <c r="F118" s="9" t="s">
        <v>328</v>
      </c>
      <c r="G118" s="75" t="s">
        <v>446</v>
      </c>
      <c r="H118" s="67"/>
      <c r="I118" s="64"/>
      <c r="J118" s="165"/>
      <c r="K118" s="239">
        <f t="shared" si="23"/>
        <v>0</v>
      </c>
      <c r="L118" s="165"/>
      <c r="M118" s="165"/>
      <c r="N118" s="165">
        <v>8</v>
      </c>
      <c r="O118" s="239">
        <f t="shared" si="24"/>
        <v>8</v>
      </c>
      <c r="P118" s="165"/>
      <c r="Q118" s="165"/>
      <c r="R118" s="165"/>
      <c r="S118" s="239">
        <f t="shared" si="25"/>
        <v>0</v>
      </c>
      <c r="T118" s="165"/>
      <c r="U118" s="165"/>
      <c r="V118" s="165"/>
      <c r="W118" s="239">
        <f t="shared" si="26"/>
        <v>0</v>
      </c>
      <c r="X118" s="165"/>
      <c r="Y118" s="67"/>
      <c r="Z118" s="165"/>
      <c r="AA118" s="241">
        <f t="shared" si="27"/>
        <v>0</v>
      </c>
      <c r="AB118" s="165"/>
      <c r="AC118" s="67"/>
      <c r="AD118" s="165"/>
      <c r="AE118" s="241">
        <f t="shared" si="28"/>
        <v>0</v>
      </c>
      <c r="AF118" s="240">
        <f t="shared" si="29"/>
        <v>8</v>
      </c>
    </row>
    <row r="119" spans="1:32" s="3" customFormat="1" ht="58.5" customHeight="1">
      <c r="A119" s="65">
        <f t="shared" si="22"/>
        <v>109</v>
      </c>
      <c r="B119" s="78" t="s">
        <v>559</v>
      </c>
      <c r="C119" s="4">
        <v>2000</v>
      </c>
      <c r="D119" s="4"/>
      <c r="E119" s="4" t="s">
        <v>560</v>
      </c>
      <c r="F119" s="9" t="s">
        <v>469</v>
      </c>
      <c r="G119" s="75" t="s">
        <v>561</v>
      </c>
      <c r="H119" s="67"/>
      <c r="I119" s="64"/>
      <c r="J119" s="165"/>
      <c r="K119" s="239">
        <f t="shared" si="23"/>
        <v>0</v>
      </c>
      <c r="L119" s="165"/>
      <c r="M119" s="165"/>
      <c r="N119" s="165"/>
      <c r="O119" s="239">
        <f t="shared" si="24"/>
        <v>0</v>
      </c>
      <c r="P119" s="165">
        <v>7</v>
      </c>
      <c r="Q119" s="165">
        <v>1</v>
      </c>
      <c r="R119" s="165"/>
      <c r="S119" s="239">
        <f t="shared" si="25"/>
        <v>8</v>
      </c>
      <c r="T119" s="165"/>
      <c r="U119" s="165"/>
      <c r="V119" s="165"/>
      <c r="W119" s="239">
        <f t="shared" si="26"/>
        <v>0</v>
      </c>
      <c r="X119" s="165"/>
      <c r="Y119" s="67"/>
      <c r="Z119" s="165"/>
      <c r="AA119" s="241">
        <f t="shared" si="27"/>
        <v>0</v>
      </c>
      <c r="AB119" s="165"/>
      <c r="AC119" s="67"/>
      <c r="AD119" s="165"/>
      <c r="AE119" s="241">
        <f t="shared" si="28"/>
        <v>0</v>
      </c>
      <c r="AF119" s="240">
        <f t="shared" si="29"/>
        <v>8</v>
      </c>
    </row>
    <row r="120" spans="1:32" s="3" customFormat="1" ht="58.5" customHeight="1">
      <c r="A120" s="65">
        <f t="shared" si="22"/>
        <v>110</v>
      </c>
      <c r="B120" s="78" t="s">
        <v>789</v>
      </c>
      <c r="C120" s="4"/>
      <c r="D120" s="4" t="s">
        <v>69</v>
      </c>
      <c r="E120" s="4" t="s">
        <v>791</v>
      </c>
      <c r="F120" s="9" t="s">
        <v>5</v>
      </c>
      <c r="G120" s="75" t="s">
        <v>592</v>
      </c>
      <c r="H120" s="67"/>
      <c r="I120" s="64"/>
      <c r="J120" s="165"/>
      <c r="K120" s="239">
        <f t="shared" si="23"/>
        <v>0</v>
      </c>
      <c r="L120" s="165"/>
      <c r="M120" s="165"/>
      <c r="N120" s="165"/>
      <c r="O120" s="239">
        <f t="shared" si="24"/>
        <v>0</v>
      </c>
      <c r="P120" s="165"/>
      <c r="Q120" s="165"/>
      <c r="R120" s="165"/>
      <c r="S120" s="239">
        <f t="shared" si="25"/>
        <v>0</v>
      </c>
      <c r="T120" s="165"/>
      <c r="U120" s="165"/>
      <c r="V120" s="165"/>
      <c r="W120" s="239">
        <f t="shared" si="26"/>
        <v>0</v>
      </c>
      <c r="X120" s="165"/>
      <c r="Y120" s="67"/>
      <c r="Z120" s="165"/>
      <c r="AA120" s="241">
        <f t="shared" si="27"/>
        <v>0</v>
      </c>
      <c r="AB120" s="165">
        <v>8</v>
      </c>
      <c r="AC120" s="67"/>
      <c r="AD120" s="165"/>
      <c r="AE120" s="241">
        <f t="shared" si="28"/>
        <v>8</v>
      </c>
      <c r="AF120" s="240">
        <f t="shared" si="29"/>
        <v>8</v>
      </c>
    </row>
    <row r="121" spans="1:32" s="3" customFormat="1" ht="58.5" customHeight="1">
      <c r="A121" s="65">
        <f t="shared" si="22"/>
        <v>111</v>
      </c>
      <c r="B121" s="78" t="s">
        <v>789</v>
      </c>
      <c r="C121" s="4"/>
      <c r="D121" s="4" t="s">
        <v>69</v>
      </c>
      <c r="E121" s="4" t="s">
        <v>790</v>
      </c>
      <c r="F121" s="9" t="s">
        <v>5</v>
      </c>
      <c r="G121" s="75" t="s">
        <v>592</v>
      </c>
      <c r="H121" s="67"/>
      <c r="I121" s="64"/>
      <c r="J121" s="165"/>
      <c r="K121" s="239">
        <f t="shared" si="23"/>
        <v>0</v>
      </c>
      <c r="L121" s="165"/>
      <c r="M121" s="165"/>
      <c r="N121" s="165"/>
      <c r="O121" s="239">
        <f t="shared" si="24"/>
        <v>0</v>
      </c>
      <c r="P121" s="165"/>
      <c r="Q121" s="165"/>
      <c r="R121" s="165"/>
      <c r="S121" s="239">
        <f t="shared" si="25"/>
        <v>0</v>
      </c>
      <c r="T121" s="165"/>
      <c r="U121" s="165"/>
      <c r="V121" s="165"/>
      <c r="W121" s="239">
        <f t="shared" si="26"/>
        <v>0</v>
      </c>
      <c r="X121" s="165"/>
      <c r="Y121" s="67"/>
      <c r="Z121" s="165"/>
      <c r="AA121" s="241">
        <f t="shared" si="27"/>
        <v>0</v>
      </c>
      <c r="AB121" s="165">
        <v>7</v>
      </c>
      <c r="AC121" s="67">
        <v>1</v>
      </c>
      <c r="AD121" s="165"/>
      <c r="AE121" s="241">
        <f t="shared" si="28"/>
        <v>8</v>
      </c>
      <c r="AF121" s="240">
        <f t="shared" si="29"/>
        <v>8</v>
      </c>
    </row>
    <row r="122" spans="1:32" s="3" customFormat="1" ht="58.5" customHeight="1">
      <c r="A122" s="65">
        <f t="shared" si="22"/>
        <v>112</v>
      </c>
      <c r="B122" s="9" t="s">
        <v>8</v>
      </c>
      <c r="C122" s="4">
        <v>1970</v>
      </c>
      <c r="D122" s="4" t="s">
        <v>11</v>
      </c>
      <c r="E122" s="4" t="s">
        <v>311</v>
      </c>
      <c r="F122" s="9" t="s">
        <v>5</v>
      </c>
      <c r="G122" s="75" t="s">
        <v>350</v>
      </c>
      <c r="H122" s="67"/>
      <c r="I122" s="64"/>
      <c r="J122" s="165"/>
      <c r="K122" s="239">
        <f t="shared" si="23"/>
        <v>0</v>
      </c>
      <c r="L122" s="165"/>
      <c r="M122" s="165"/>
      <c r="N122" s="165"/>
      <c r="O122" s="239">
        <f t="shared" si="24"/>
        <v>0</v>
      </c>
      <c r="P122" s="165"/>
      <c r="Q122" s="165"/>
      <c r="R122" s="165">
        <v>8</v>
      </c>
      <c r="S122" s="239">
        <f t="shared" si="25"/>
        <v>8</v>
      </c>
      <c r="T122" s="165"/>
      <c r="U122" s="165"/>
      <c r="V122" s="165"/>
      <c r="W122" s="239">
        <f t="shared" si="26"/>
        <v>0</v>
      </c>
      <c r="X122" s="165"/>
      <c r="Y122" s="67"/>
      <c r="Z122" s="165"/>
      <c r="AA122" s="241">
        <f t="shared" si="27"/>
        <v>0</v>
      </c>
      <c r="AB122" s="165"/>
      <c r="AC122" s="67"/>
      <c r="AD122" s="165"/>
      <c r="AE122" s="241">
        <f t="shared" si="28"/>
        <v>0</v>
      </c>
      <c r="AF122" s="240">
        <f t="shared" si="29"/>
        <v>8</v>
      </c>
    </row>
    <row r="123" spans="1:32" s="3" customFormat="1" ht="58.5" customHeight="1">
      <c r="A123" s="65">
        <f t="shared" si="22"/>
        <v>113</v>
      </c>
      <c r="B123" s="146" t="s">
        <v>20</v>
      </c>
      <c r="C123" s="147">
        <v>1958</v>
      </c>
      <c r="D123" s="74" t="s">
        <v>343</v>
      </c>
      <c r="E123" s="147" t="s">
        <v>344</v>
      </c>
      <c r="F123" s="148" t="s">
        <v>22</v>
      </c>
      <c r="G123" s="148" t="s">
        <v>23</v>
      </c>
      <c r="H123" s="67"/>
      <c r="I123" s="64"/>
      <c r="J123" s="165"/>
      <c r="K123" s="239">
        <f t="shared" si="23"/>
        <v>0</v>
      </c>
      <c r="L123" s="165"/>
      <c r="M123" s="165"/>
      <c r="N123" s="165"/>
      <c r="O123" s="239">
        <f t="shared" si="24"/>
        <v>0</v>
      </c>
      <c r="P123" s="165"/>
      <c r="Q123" s="165"/>
      <c r="R123" s="165">
        <v>7</v>
      </c>
      <c r="S123" s="239">
        <f t="shared" si="25"/>
        <v>7</v>
      </c>
      <c r="T123" s="165"/>
      <c r="U123" s="165"/>
      <c r="V123" s="165"/>
      <c r="W123" s="239">
        <f t="shared" si="26"/>
        <v>0</v>
      </c>
      <c r="X123" s="165"/>
      <c r="Y123" s="67"/>
      <c r="Z123" s="165"/>
      <c r="AA123" s="241">
        <f t="shared" si="27"/>
        <v>0</v>
      </c>
      <c r="AB123" s="165"/>
      <c r="AC123" s="67"/>
      <c r="AD123" s="165"/>
      <c r="AE123" s="241">
        <f t="shared" si="28"/>
        <v>0</v>
      </c>
      <c r="AF123" s="240">
        <f t="shared" si="29"/>
        <v>7</v>
      </c>
    </row>
    <row r="124" spans="1:32" s="3" customFormat="1" ht="58.5" customHeight="1">
      <c r="A124" s="65">
        <f t="shared" si="22"/>
        <v>114</v>
      </c>
      <c r="B124" s="78" t="s">
        <v>763</v>
      </c>
      <c r="C124" s="4">
        <v>1982</v>
      </c>
      <c r="D124" s="4" t="s">
        <v>4</v>
      </c>
      <c r="E124" s="4" t="s">
        <v>762</v>
      </c>
      <c r="F124" s="9" t="s">
        <v>5</v>
      </c>
      <c r="G124" s="75" t="s">
        <v>592</v>
      </c>
      <c r="H124" s="67"/>
      <c r="I124" s="64"/>
      <c r="J124" s="165"/>
      <c r="K124" s="239">
        <f t="shared" si="23"/>
        <v>0</v>
      </c>
      <c r="L124" s="165"/>
      <c r="M124" s="165"/>
      <c r="N124" s="165"/>
      <c r="O124" s="239">
        <f t="shared" si="24"/>
        <v>0</v>
      </c>
      <c r="P124" s="165"/>
      <c r="Q124" s="165"/>
      <c r="R124" s="165"/>
      <c r="S124" s="239">
        <f t="shared" si="25"/>
        <v>0</v>
      </c>
      <c r="T124" s="165"/>
      <c r="U124" s="165"/>
      <c r="V124" s="165"/>
      <c r="W124" s="239">
        <f t="shared" si="26"/>
        <v>0</v>
      </c>
      <c r="X124" s="165"/>
      <c r="Y124" s="67"/>
      <c r="Z124" s="165">
        <v>7</v>
      </c>
      <c r="AA124" s="241">
        <f t="shared" si="27"/>
        <v>7</v>
      </c>
      <c r="AB124" s="165"/>
      <c r="AC124" s="67"/>
      <c r="AD124" s="165"/>
      <c r="AE124" s="241">
        <f t="shared" si="28"/>
        <v>0</v>
      </c>
      <c r="AF124" s="240">
        <f t="shared" si="29"/>
        <v>7</v>
      </c>
    </row>
    <row r="125" spans="1:32" s="3" customFormat="1" ht="58.5" customHeight="1">
      <c r="A125" s="65">
        <f t="shared" si="22"/>
        <v>115</v>
      </c>
      <c r="B125" s="78" t="s">
        <v>559</v>
      </c>
      <c r="C125" s="4">
        <v>2000</v>
      </c>
      <c r="D125" s="4"/>
      <c r="E125" s="4" t="s">
        <v>251</v>
      </c>
      <c r="F125" s="9" t="s">
        <v>469</v>
      </c>
      <c r="G125" s="75" t="s">
        <v>561</v>
      </c>
      <c r="H125" s="67"/>
      <c r="I125" s="64"/>
      <c r="J125" s="165"/>
      <c r="K125" s="239">
        <f t="shared" si="23"/>
        <v>0</v>
      </c>
      <c r="L125" s="165"/>
      <c r="M125" s="165"/>
      <c r="N125" s="165"/>
      <c r="O125" s="239">
        <f t="shared" si="24"/>
        <v>0</v>
      </c>
      <c r="P125" s="165"/>
      <c r="Q125" s="165"/>
      <c r="R125" s="165"/>
      <c r="S125" s="239">
        <f t="shared" si="25"/>
        <v>0</v>
      </c>
      <c r="T125" s="165"/>
      <c r="U125" s="165"/>
      <c r="V125" s="165"/>
      <c r="W125" s="239">
        <f t="shared" si="26"/>
        <v>0</v>
      </c>
      <c r="X125" s="165">
        <v>3</v>
      </c>
      <c r="Y125" s="67">
        <v>4</v>
      </c>
      <c r="Z125" s="165"/>
      <c r="AA125" s="241">
        <f t="shared" si="27"/>
        <v>7</v>
      </c>
      <c r="AB125" s="165"/>
      <c r="AC125" s="67"/>
      <c r="AD125" s="165"/>
      <c r="AE125" s="241">
        <f t="shared" si="28"/>
        <v>0</v>
      </c>
      <c r="AF125" s="240">
        <f t="shared" si="29"/>
        <v>7</v>
      </c>
    </row>
    <row r="126" spans="1:32" s="3" customFormat="1" ht="58.5" customHeight="1">
      <c r="A126" s="65">
        <f t="shared" si="22"/>
        <v>116</v>
      </c>
      <c r="B126" s="78" t="s">
        <v>103</v>
      </c>
      <c r="C126" s="4">
        <v>1986</v>
      </c>
      <c r="D126" s="4" t="s">
        <v>4</v>
      </c>
      <c r="E126" s="4" t="s">
        <v>693</v>
      </c>
      <c r="F126" s="9" t="s">
        <v>5</v>
      </c>
      <c r="G126" s="75" t="s">
        <v>194</v>
      </c>
      <c r="H126" s="67"/>
      <c r="I126" s="64"/>
      <c r="J126" s="165"/>
      <c r="K126" s="239">
        <f t="shared" si="23"/>
        <v>0</v>
      </c>
      <c r="L126" s="165"/>
      <c r="M126" s="165"/>
      <c r="N126" s="165"/>
      <c r="O126" s="239">
        <f t="shared" si="24"/>
        <v>0</v>
      </c>
      <c r="P126" s="165"/>
      <c r="Q126" s="165"/>
      <c r="R126" s="165"/>
      <c r="S126" s="239">
        <f t="shared" si="25"/>
        <v>0</v>
      </c>
      <c r="T126" s="165"/>
      <c r="U126" s="165">
        <v>5</v>
      </c>
      <c r="V126" s="165"/>
      <c r="W126" s="239">
        <f t="shared" si="26"/>
        <v>5</v>
      </c>
      <c r="X126" s="165">
        <v>2</v>
      </c>
      <c r="Y126" s="67"/>
      <c r="Z126" s="165"/>
      <c r="AA126" s="241">
        <f t="shared" si="27"/>
        <v>2</v>
      </c>
      <c r="AB126" s="165"/>
      <c r="AC126" s="67"/>
      <c r="AD126" s="165"/>
      <c r="AE126" s="241">
        <f t="shared" si="28"/>
        <v>0</v>
      </c>
      <c r="AF126" s="240">
        <f t="shared" si="29"/>
        <v>7</v>
      </c>
    </row>
    <row r="127" spans="1:32" s="3" customFormat="1" ht="58.5" customHeight="1">
      <c r="A127" s="65">
        <f t="shared" si="22"/>
        <v>117</v>
      </c>
      <c r="B127" s="78" t="s">
        <v>562</v>
      </c>
      <c r="C127" s="4">
        <v>1989</v>
      </c>
      <c r="D127" s="4" t="s">
        <v>4</v>
      </c>
      <c r="E127" s="4" t="s">
        <v>563</v>
      </c>
      <c r="F127" s="9" t="s">
        <v>5</v>
      </c>
      <c r="G127" s="75" t="s">
        <v>564</v>
      </c>
      <c r="H127" s="67"/>
      <c r="I127" s="64"/>
      <c r="J127" s="165"/>
      <c r="K127" s="239">
        <f t="shared" si="23"/>
        <v>0</v>
      </c>
      <c r="L127" s="165"/>
      <c r="M127" s="165"/>
      <c r="N127" s="165"/>
      <c r="O127" s="239">
        <f t="shared" si="24"/>
        <v>0</v>
      </c>
      <c r="P127" s="165">
        <v>5</v>
      </c>
      <c r="Q127" s="165">
        <v>1</v>
      </c>
      <c r="R127" s="165">
        <v>1</v>
      </c>
      <c r="S127" s="239">
        <f t="shared" si="25"/>
        <v>7</v>
      </c>
      <c r="T127" s="165"/>
      <c r="U127" s="165"/>
      <c r="V127" s="165"/>
      <c r="W127" s="239">
        <f t="shared" si="26"/>
        <v>0</v>
      </c>
      <c r="X127" s="165"/>
      <c r="Y127" s="67"/>
      <c r="Z127" s="165"/>
      <c r="AA127" s="241">
        <f t="shared" si="27"/>
        <v>0</v>
      </c>
      <c r="AB127" s="165"/>
      <c r="AC127" s="67"/>
      <c r="AD127" s="165"/>
      <c r="AE127" s="241">
        <f t="shared" si="28"/>
        <v>0</v>
      </c>
      <c r="AF127" s="240">
        <f t="shared" si="29"/>
        <v>7</v>
      </c>
    </row>
    <row r="128" spans="1:32" s="3" customFormat="1" ht="58.5" customHeight="1">
      <c r="A128" s="65">
        <f t="shared" si="22"/>
        <v>118</v>
      </c>
      <c r="B128" s="78" t="s">
        <v>661</v>
      </c>
      <c r="C128" s="4"/>
      <c r="D128" s="4" t="s">
        <v>69</v>
      </c>
      <c r="E128" s="76" t="s">
        <v>662</v>
      </c>
      <c r="F128" s="133" t="s">
        <v>5</v>
      </c>
      <c r="G128" s="75" t="s">
        <v>400</v>
      </c>
      <c r="H128" s="67"/>
      <c r="I128" s="64"/>
      <c r="J128" s="165"/>
      <c r="K128" s="239">
        <f t="shared" si="23"/>
        <v>0</v>
      </c>
      <c r="L128" s="165"/>
      <c r="M128" s="165"/>
      <c r="N128" s="165"/>
      <c r="O128" s="239">
        <f t="shared" si="24"/>
        <v>0</v>
      </c>
      <c r="P128" s="165"/>
      <c r="Q128" s="165"/>
      <c r="R128" s="165"/>
      <c r="S128" s="239">
        <f t="shared" si="25"/>
        <v>0</v>
      </c>
      <c r="T128" s="165">
        <v>3</v>
      </c>
      <c r="U128" s="165">
        <v>3</v>
      </c>
      <c r="V128" s="165"/>
      <c r="W128" s="239">
        <f t="shared" si="26"/>
        <v>6</v>
      </c>
      <c r="X128" s="165"/>
      <c r="Y128" s="67"/>
      <c r="Z128" s="165"/>
      <c r="AA128" s="241">
        <f t="shared" si="27"/>
        <v>0</v>
      </c>
      <c r="AB128" s="165"/>
      <c r="AC128" s="67"/>
      <c r="AD128" s="165"/>
      <c r="AE128" s="241">
        <f t="shared" si="28"/>
        <v>0</v>
      </c>
      <c r="AF128" s="240">
        <f t="shared" si="29"/>
        <v>6</v>
      </c>
    </row>
    <row r="129" spans="1:32" s="3" customFormat="1" ht="58.5" customHeight="1">
      <c r="A129" s="65">
        <f t="shared" si="22"/>
        <v>119</v>
      </c>
      <c r="B129" s="200" t="s">
        <v>310</v>
      </c>
      <c r="C129" s="169">
        <v>1992</v>
      </c>
      <c r="D129" s="169" t="s">
        <v>4</v>
      </c>
      <c r="E129" s="169" t="s">
        <v>798</v>
      </c>
      <c r="F129" s="201" t="s">
        <v>81</v>
      </c>
      <c r="G129" s="202" t="s">
        <v>304</v>
      </c>
      <c r="H129" s="67"/>
      <c r="I129" s="64"/>
      <c r="J129" s="165"/>
      <c r="K129" s="239">
        <f t="shared" si="23"/>
        <v>0</v>
      </c>
      <c r="L129" s="165"/>
      <c r="M129" s="165"/>
      <c r="N129" s="165"/>
      <c r="O129" s="239">
        <f t="shared" si="24"/>
        <v>0</v>
      </c>
      <c r="P129" s="165"/>
      <c r="Q129" s="165"/>
      <c r="R129" s="165"/>
      <c r="S129" s="239">
        <f t="shared" si="25"/>
        <v>0</v>
      </c>
      <c r="T129" s="165"/>
      <c r="U129" s="165"/>
      <c r="V129" s="165"/>
      <c r="W129" s="239">
        <f t="shared" si="26"/>
        <v>0</v>
      </c>
      <c r="X129" s="165"/>
      <c r="Y129" s="67"/>
      <c r="Z129" s="165"/>
      <c r="AA129" s="241">
        <f t="shared" si="27"/>
        <v>0</v>
      </c>
      <c r="AB129" s="165">
        <v>1</v>
      </c>
      <c r="AC129" s="67">
        <v>5</v>
      </c>
      <c r="AD129" s="165"/>
      <c r="AE129" s="241">
        <f t="shared" si="28"/>
        <v>6</v>
      </c>
      <c r="AF129" s="240">
        <f t="shared" si="29"/>
        <v>6</v>
      </c>
    </row>
    <row r="130" spans="1:32" s="3" customFormat="1" ht="58.5" customHeight="1">
      <c r="A130" s="65">
        <f t="shared" si="22"/>
        <v>120</v>
      </c>
      <c r="B130" s="120" t="s">
        <v>613</v>
      </c>
      <c r="C130" s="4">
        <v>1972</v>
      </c>
      <c r="D130" s="4" t="s">
        <v>69</v>
      </c>
      <c r="E130" s="74" t="s">
        <v>675</v>
      </c>
      <c r="F130" s="74" t="s">
        <v>41</v>
      </c>
      <c r="G130" s="180" t="s">
        <v>615</v>
      </c>
      <c r="H130" s="67"/>
      <c r="I130" s="64"/>
      <c r="J130" s="165"/>
      <c r="K130" s="239">
        <f t="shared" si="23"/>
        <v>0</v>
      </c>
      <c r="L130" s="165"/>
      <c r="M130" s="165"/>
      <c r="N130" s="165"/>
      <c r="O130" s="239">
        <f t="shared" si="24"/>
        <v>0</v>
      </c>
      <c r="P130" s="165"/>
      <c r="Q130" s="165"/>
      <c r="R130" s="165"/>
      <c r="S130" s="239">
        <f t="shared" si="25"/>
        <v>0</v>
      </c>
      <c r="T130" s="165"/>
      <c r="U130" s="165"/>
      <c r="V130" s="165">
        <v>6</v>
      </c>
      <c r="W130" s="239">
        <f t="shared" si="26"/>
        <v>6</v>
      </c>
      <c r="X130" s="165"/>
      <c r="Y130" s="67"/>
      <c r="Z130" s="165"/>
      <c r="AA130" s="241">
        <f t="shared" si="27"/>
        <v>0</v>
      </c>
      <c r="AB130" s="165"/>
      <c r="AC130" s="67"/>
      <c r="AD130" s="165"/>
      <c r="AE130" s="241">
        <f t="shared" si="28"/>
        <v>0</v>
      </c>
      <c r="AF130" s="240">
        <f t="shared" si="29"/>
        <v>6</v>
      </c>
    </row>
    <row r="131" spans="1:32" s="3" customFormat="1" ht="58.5" customHeight="1">
      <c r="A131" s="65">
        <f t="shared" si="22"/>
        <v>121</v>
      </c>
      <c r="B131" s="135" t="s">
        <v>7</v>
      </c>
      <c r="C131" s="136">
        <v>1997</v>
      </c>
      <c r="D131" s="136" t="s">
        <v>72</v>
      </c>
      <c r="E131" s="136" t="s">
        <v>437</v>
      </c>
      <c r="F131" s="135" t="s">
        <v>8</v>
      </c>
      <c r="G131" s="75" t="s">
        <v>9</v>
      </c>
      <c r="H131" s="64"/>
      <c r="I131" s="64"/>
      <c r="J131" s="451"/>
      <c r="K131" s="239">
        <f t="shared" si="23"/>
        <v>0</v>
      </c>
      <c r="L131" s="165"/>
      <c r="M131" s="165">
        <v>2</v>
      </c>
      <c r="N131" s="165">
        <v>1</v>
      </c>
      <c r="O131" s="239">
        <f t="shared" si="24"/>
        <v>3</v>
      </c>
      <c r="P131" s="165"/>
      <c r="Q131" s="165">
        <v>1</v>
      </c>
      <c r="R131" s="165">
        <v>1</v>
      </c>
      <c r="S131" s="239">
        <f t="shared" si="25"/>
        <v>2</v>
      </c>
      <c r="T131" s="165"/>
      <c r="U131" s="165"/>
      <c r="V131" s="165"/>
      <c r="W131" s="239">
        <f t="shared" si="26"/>
        <v>0</v>
      </c>
      <c r="X131" s="165"/>
      <c r="Y131" s="67"/>
      <c r="Z131" s="165"/>
      <c r="AA131" s="241">
        <f t="shared" si="27"/>
        <v>0</v>
      </c>
      <c r="AB131" s="165"/>
      <c r="AC131" s="67"/>
      <c r="AD131" s="165"/>
      <c r="AE131" s="241">
        <f t="shared" si="28"/>
        <v>0</v>
      </c>
      <c r="AF131" s="240">
        <f t="shared" si="29"/>
        <v>5</v>
      </c>
    </row>
    <row r="132" spans="1:32" s="3" customFormat="1" ht="58.5" customHeight="1">
      <c r="A132" s="65">
        <f t="shared" si="22"/>
        <v>122</v>
      </c>
      <c r="B132" s="78" t="s">
        <v>79</v>
      </c>
      <c r="C132" s="4">
        <v>1991</v>
      </c>
      <c r="D132" s="4"/>
      <c r="E132" s="4" t="s">
        <v>795</v>
      </c>
      <c r="F132" s="9" t="s">
        <v>81</v>
      </c>
      <c r="G132" s="75" t="s">
        <v>177</v>
      </c>
      <c r="H132" s="67"/>
      <c r="I132" s="64"/>
      <c r="J132" s="165"/>
      <c r="K132" s="239">
        <f t="shared" si="23"/>
        <v>0</v>
      </c>
      <c r="L132" s="165"/>
      <c r="M132" s="165"/>
      <c r="N132" s="165"/>
      <c r="O132" s="239">
        <f t="shared" si="24"/>
        <v>0</v>
      </c>
      <c r="P132" s="165"/>
      <c r="Q132" s="165"/>
      <c r="R132" s="165"/>
      <c r="S132" s="239">
        <f t="shared" si="25"/>
        <v>0</v>
      </c>
      <c r="T132" s="165"/>
      <c r="U132" s="165"/>
      <c r="V132" s="165"/>
      <c r="W132" s="239">
        <f t="shared" si="26"/>
        <v>0</v>
      </c>
      <c r="X132" s="165"/>
      <c r="Y132" s="67"/>
      <c r="Z132" s="165"/>
      <c r="AA132" s="241">
        <f t="shared" si="27"/>
        <v>0</v>
      </c>
      <c r="AB132" s="165">
        <v>2</v>
      </c>
      <c r="AC132" s="67">
        <v>3</v>
      </c>
      <c r="AD132" s="165"/>
      <c r="AE132" s="241">
        <f t="shared" si="28"/>
        <v>5</v>
      </c>
      <c r="AF132" s="240">
        <f t="shared" si="29"/>
        <v>5</v>
      </c>
    </row>
    <row r="133" spans="1:32" s="3" customFormat="1" ht="58.5" customHeight="1">
      <c r="A133" s="65">
        <f t="shared" si="22"/>
        <v>123</v>
      </c>
      <c r="B133" s="78" t="s">
        <v>670</v>
      </c>
      <c r="C133" s="4"/>
      <c r="D133" s="4" t="s">
        <v>4</v>
      </c>
      <c r="E133" s="76" t="s">
        <v>676</v>
      </c>
      <c r="F133" s="133" t="s">
        <v>38</v>
      </c>
      <c r="G133" s="75" t="s">
        <v>39</v>
      </c>
      <c r="H133" s="67"/>
      <c r="I133" s="64"/>
      <c r="J133" s="165"/>
      <c r="K133" s="239">
        <f t="shared" si="23"/>
        <v>0</v>
      </c>
      <c r="L133" s="165"/>
      <c r="M133" s="165"/>
      <c r="N133" s="165"/>
      <c r="O133" s="239">
        <f t="shared" si="24"/>
        <v>0</v>
      </c>
      <c r="P133" s="165"/>
      <c r="Q133" s="165"/>
      <c r="R133" s="165"/>
      <c r="S133" s="239">
        <f t="shared" si="25"/>
        <v>0</v>
      </c>
      <c r="T133" s="165"/>
      <c r="U133" s="165"/>
      <c r="V133" s="165">
        <v>5</v>
      </c>
      <c r="W133" s="239">
        <f t="shared" si="26"/>
        <v>5</v>
      </c>
      <c r="X133" s="165"/>
      <c r="Y133" s="67"/>
      <c r="Z133" s="165"/>
      <c r="AA133" s="241">
        <f t="shared" si="27"/>
        <v>0</v>
      </c>
      <c r="AB133" s="165"/>
      <c r="AC133" s="67"/>
      <c r="AD133" s="165"/>
      <c r="AE133" s="241">
        <f t="shared" si="28"/>
        <v>0</v>
      </c>
      <c r="AF133" s="240">
        <f t="shared" si="29"/>
        <v>5</v>
      </c>
    </row>
    <row r="134" spans="1:32" s="3" customFormat="1" ht="58.5" customHeight="1">
      <c r="A134" s="65">
        <f t="shared" si="22"/>
        <v>124</v>
      </c>
      <c r="B134" s="78" t="s">
        <v>103</v>
      </c>
      <c r="C134" s="4">
        <v>1986</v>
      </c>
      <c r="D134" s="4" t="s">
        <v>4</v>
      </c>
      <c r="E134" s="4" t="s">
        <v>683</v>
      </c>
      <c r="F134" s="9" t="s">
        <v>5</v>
      </c>
      <c r="G134" s="75" t="s">
        <v>194</v>
      </c>
      <c r="H134" s="67"/>
      <c r="I134" s="64"/>
      <c r="J134" s="165"/>
      <c r="K134" s="239">
        <f t="shared" si="23"/>
        <v>0</v>
      </c>
      <c r="L134" s="165"/>
      <c r="M134" s="165"/>
      <c r="N134" s="165"/>
      <c r="O134" s="239">
        <f t="shared" si="24"/>
        <v>0</v>
      </c>
      <c r="P134" s="165"/>
      <c r="Q134" s="165"/>
      <c r="R134" s="165"/>
      <c r="S134" s="239">
        <f t="shared" si="25"/>
        <v>0</v>
      </c>
      <c r="T134" s="165"/>
      <c r="U134" s="165"/>
      <c r="V134" s="165"/>
      <c r="W134" s="239">
        <f t="shared" si="26"/>
        <v>0</v>
      </c>
      <c r="X134" s="165">
        <v>5</v>
      </c>
      <c r="Y134" s="67"/>
      <c r="Z134" s="165"/>
      <c r="AA134" s="241">
        <f t="shared" si="27"/>
        <v>5</v>
      </c>
      <c r="AB134" s="165"/>
      <c r="AC134" s="67"/>
      <c r="AD134" s="165"/>
      <c r="AE134" s="241">
        <f t="shared" si="28"/>
        <v>0</v>
      </c>
      <c r="AF134" s="240">
        <f t="shared" si="29"/>
        <v>5</v>
      </c>
    </row>
    <row r="135" spans="1:32" s="3" customFormat="1" ht="58.5" customHeight="1">
      <c r="A135" s="65">
        <f t="shared" si="22"/>
        <v>125</v>
      </c>
      <c r="B135" s="78" t="s">
        <v>858</v>
      </c>
      <c r="C135" s="4">
        <v>2000</v>
      </c>
      <c r="D135" s="4"/>
      <c r="E135" s="4" t="s">
        <v>779</v>
      </c>
      <c r="F135" s="9" t="s">
        <v>799</v>
      </c>
      <c r="G135" s="75" t="s">
        <v>859</v>
      </c>
      <c r="H135" s="67"/>
      <c r="I135" s="64"/>
      <c r="J135" s="165"/>
      <c r="K135" s="239">
        <f t="shared" si="23"/>
        <v>0</v>
      </c>
      <c r="L135" s="165"/>
      <c r="M135" s="165"/>
      <c r="N135" s="165"/>
      <c r="O135" s="239">
        <f t="shared" si="24"/>
        <v>0</v>
      </c>
      <c r="P135" s="165"/>
      <c r="Q135" s="165"/>
      <c r="R135" s="165"/>
      <c r="S135" s="239">
        <f t="shared" si="25"/>
        <v>0</v>
      </c>
      <c r="T135" s="165"/>
      <c r="U135" s="165"/>
      <c r="V135" s="165"/>
      <c r="W135" s="239">
        <f t="shared" si="26"/>
        <v>0</v>
      </c>
      <c r="X135" s="165"/>
      <c r="Y135" s="67"/>
      <c r="Z135" s="165"/>
      <c r="AA135" s="241">
        <f t="shared" si="27"/>
        <v>0</v>
      </c>
      <c r="AB135" s="165"/>
      <c r="AC135" s="67"/>
      <c r="AD135" s="165">
        <v>4</v>
      </c>
      <c r="AE135" s="241">
        <f t="shared" si="28"/>
        <v>4</v>
      </c>
      <c r="AF135" s="240">
        <f t="shared" si="29"/>
        <v>4</v>
      </c>
    </row>
    <row r="136" spans="1:32" s="3" customFormat="1" ht="58.5" customHeight="1">
      <c r="A136" s="65">
        <f t="shared" si="22"/>
        <v>126</v>
      </c>
      <c r="B136" s="161" t="s">
        <v>310</v>
      </c>
      <c r="C136" s="162">
        <v>1992</v>
      </c>
      <c r="D136" s="162"/>
      <c r="E136" s="162" t="s">
        <v>82</v>
      </c>
      <c r="F136" s="163" t="s">
        <v>81</v>
      </c>
      <c r="G136" s="164" t="s">
        <v>304</v>
      </c>
      <c r="H136" s="67"/>
      <c r="I136" s="64"/>
      <c r="J136" s="165"/>
      <c r="K136" s="239">
        <f t="shared" si="23"/>
        <v>0</v>
      </c>
      <c r="L136" s="165"/>
      <c r="M136" s="165"/>
      <c r="N136" s="165"/>
      <c r="O136" s="239">
        <f t="shared" si="24"/>
        <v>0</v>
      </c>
      <c r="P136" s="165">
        <v>4</v>
      </c>
      <c r="Q136" s="165"/>
      <c r="R136" s="165"/>
      <c r="S136" s="239">
        <f t="shared" si="25"/>
        <v>4</v>
      </c>
      <c r="T136" s="165"/>
      <c r="U136" s="165"/>
      <c r="V136" s="165"/>
      <c r="W136" s="239">
        <f t="shared" si="26"/>
        <v>0</v>
      </c>
      <c r="X136" s="165"/>
      <c r="Y136" s="67"/>
      <c r="Z136" s="165"/>
      <c r="AA136" s="241">
        <f t="shared" si="27"/>
        <v>0</v>
      </c>
      <c r="AB136" s="165"/>
      <c r="AC136" s="67"/>
      <c r="AD136" s="165"/>
      <c r="AE136" s="241">
        <f t="shared" si="28"/>
        <v>0</v>
      </c>
      <c r="AF136" s="240">
        <f t="shared" si="29"/>
        <v>4</v>
      </c>
    </row>
    <row r="137" spans="1:32" s="3" customFormat="1" ht="58.5" customHeight="1">
      <c r="A137" s="65">
        <f t="shared" si="22"/>
        <v>127</v>
      </c>
      <c r="B137" s="120" t="s">
        <v>489</v>
      </c>
      <c r="C137" s="4">
        <v>1974</v>
      </c>
      <c r="D137" s="4" t="s">
        <v>4</v>
      </c>
      <c r="E137" s="74" t="s">
        <v>590</v>
      </c>
      <c r="F137" s="86" t="s">
        <v>491</v>
      </c>
      <c r="G137" s="70" t="s">
        <v>492</v>
      </c>
      <c r="H137" s="67"/>
      <c r="I137" s="64"/>
      <c r="J137" s="165"/>
      <c r="K137" s="239">
        <f t="shared" si="23"/>
        <v>0</v>
      </c>
      <c r="L137" s="165"/>
      <c r="M137" s="165"/>
      <c r="N137" s="165"/>
      <c r="O137" s="239">
        <f t="shared" si="24"/>
        <v>0</v>
      </c>
      <c r="P137" s="165"/>
      <c r="Q137" s="165"/>
      <c r="R137" s="165">
        <v>4</v>
      </c>
      <c r="S137" s="239">
        <f t="shared" si="25"/>
        <v>4</v>
      </c>
      <c r="T137" s="165"/>
      <c r="U137" s="165"/>
      <c r="V137" s="165"/>
      <c r="W137" s="239">
        <f t="shared" si="26"/>
        <v>0</v>
      </c>
      <c r="X137" s="165"/>
      <c r="Y137" s="67"/>
      <c r="Z137" s="165"/>
      <c r="AA137" s="241">
        <f t="shared" si="27"/>
        <v>0</v>
      </c>
      <c r="AB137" s="165"/>
      <c r="AC137" s="67"/>
      <c r="AD137" s="165"/>
      <c r="AE137" s="241">
        <f t="shared" si="28"/>
        <v>0</v>
      </c>
      <c r="AF137" s="240">
        <f t="shared" si="29"/>
        <v>4</v>
      </c>
    </row>
    <row r="138" spans="1:32" s="3" customFormat="1" ht="58.5" customHeight="1">
      <c r="A138" s="65">
        <f t="shared" si="22"/>
        <v>128</v>
      </c>
      <c r="B138" s="189" t="s">
        <v>430</v>
      </c>
      <c r="C138" s="190">
        <v>1996</v>
      </c>
      <c r="D138" s="190"/>
      <c r="E138" s="190" t="s">
        <v>438</v>
      </c>
      <c r="F138" s="188" t="s">
        <v>81</v>
      </c>
      <c r="G138" s="367" t="s">
        <v>177</v>
      </c>
      <c r="H138" s="67"/>
      <c r="I138" s="64"/>
      <c r="J138" s="165"/>
      <c r="K138" s="239">
        <f t="shared" si="23"/>
        <v>0</v>
      </c>
      <c r="L138" s="165"/>
      <c r="M138" s="165">
        <v>1</v>
      </c>
      <c r="N138" s="165">
        <v>1</v>
      </c>
      <c r="O138" s="239">
        <f t="shared" si="24"/>
        <v>2</v>
      </c>
      <c r="P138" s="165">
        <v>1</v>
      </c>
      <c r="Q138" s="165"/>
      <c r="R138" s="165"/>
      <c r="S138" s="239">
        <f t="shared" si="25"/>
        <v>1</v>
      </c>
      <c r="T138" s="165"/>
      <c r="U138" s="165"/>
      <c r="V138" s="165"/>
      <c r="W138" s="239">
        <f t="shared" si="26"/>
        <v>0</v>
      </c>
      <c r="X138" s="165"/>
      <c r="Y138" s="67"/>
      <c r="Z138" s="165"/>
      <c r="AA138" s="241">
        <f t="shared" si="27"/>
        <v>0</v>
      </c>
      <c r="AB138" s="165"/>
      <c r="AC138" s="67"/>
      <c r="AD138" s="165"/>
      <c r="AE138" s="241">
        <f t="shared" si="28"/>
        <v>0</v>
      </c>
      <c r="AF138" s="240">
        <f t="shared" si="29"/>
        <v>3</v>
      </c>
    </row>
    <row r="139" spans="1:32" s="3" customFormat="1" ht="58.5" customHeight="1">
      <c r="A139" s="65">
        <f t="shared" si="22"/>
        <v>129</v>
      </c>
      <c r="B139" s="86" t="s">
        <v>77</v>
      </c>
      <c r="C139" s="4">
        <v>1971</v>
      </c>
      <c r="D139" s="4" t="s">
        <v>21</v>
      </c>
      <c r="E139" s="74" t="s">
        <v>349</v>
      </c>
      <c r="F139" s="92" t="s">
        <v>235</v>
      </c>
      <c r="G139" s="89" t="s">
        <v>85</v>
      </c>
      <c r="H139" s="67"/>
      <c r="I139" s="64"/>
      <c r="J139" s="165"/>
      <c r="K139" s="239">
        <f t="shared" ref="K139:K152" si="30">J139+I139+H139</f>
        <v>0</v>
      </c>
      <c r="L139" s="165"/>
      <c r="M139" s="165"/>
      <c r="N139" s="165"/>
      <c r="O139" s="239">
        <f t="shared" ref="O139:O152" si="31">N139+M139+L139</f>
        <v>0</v>
      </c>
      <c r="P139" s="165"/>
      <c r="Q139" s="165"/>
      <c r="R139" s="165">
        <v>3</v>
      </c>
      <c r="S139" s="239">
        <f t="shared" ref="S139:S152" si="32">R139+Q139+P139</f>
        <v>3</v>
      </c>
      <c r="T139" s="165"/>
      <c r="U139" s="165"/>
      <c r="V139" s="165"/>
      <c r="W139" s="239">
        <f t="shared" ref="W139:W152" si="33">V139+U139+T139</f>
        <v>0</v>
      </c>
      <c r="X139" s="165"/>
      <c r="Y139" s="67"/>
      <c r="Z139" s="165"/>
      <c r="AA139" s="241">
        <f t="shared" ref="AA139:AA152" si="34">Z139+Y139+X139</f>
        <v>0</v>
      </c>
      <c r="AB139" s="165"/>
      <c r="AC139" s="67"/>
      <c r="AD139" s="165"/>
      <c r="AE139" s="241">
        <f t="shared" ref="AE139:AE152" si="35">AD139+AC139+AB139</f>
        <v>0</v>
      </c>
      <c r="AF139" s="240">
        <f t="shared" ref="AF139:AF152" si="36">AA139+W139+S139+O139+K139+AE139</f>
        <v>3</v>
      </c>
    </row>
    <row r="140" spans="1:32" s="3" customFormat="1" ht="58.5" customHeight="1">
      <c r="A140" s="65">
        <f t="shared" si="22"/>
        <v>130</v>
      </c>
      <c r="B140" s="86" t="s">
        <v>15</v>
      </c>
      <c r="C140" s="74"/>
      <c r="D140" s="74" t="s">
        <v>11</v>
      </c>
      <c r="E140" s="74" t="s">
        <v>576</v>
      </c>
      <c r="F140" s="86" t="s">
        <v>136</v>
      </c>
      <c r="G140" s="138" t="s">
        <v>137</v>
      </c>
      <c r="H140" s="64"/>
      <c r="I140" s="64"/>
      <c r="J140" s="451"/>
      <c r="K140" s="239">
        <f t="shared" si="30"/>
        <v>0</v>
      </c>
      <c r="L140" s="165"/>
      <c r="M140" s="165"/>
      <c r="N140" s="165"/>
      <c r="O140" s="239">
        <f t="shared" si="31"/>
        <v>0</v>
      </c>
      <c r="P140" s="165">
        <v>1</v>
      </c>
      <c r="Q140" s="165"/>
      <c r="R140" s="165">
        <v>1</v>
      </c>
      <c r="S140" s="239">
        <f t="shared" si="32"/>
        <v>2</v>
      </c>
      <c r="T140" s="165"/>
      <c r="U140" s="165"/>
      <c r="V140" s="165"/>
      <c r="W140" s="239">
        <f t="shared" si="33"/>
        <v>0</v>
      </c>
      <c r="X140" s="165"/>
      <c r="Y140" s="67"/>
      <c r="Z140" s="165"/>
      <c r="AA140" s="241">
        <f t="shared" si="34"/>
        <v>0</v>
      </c>
      <c r="AB140" s="165"/>
      <c r="AC140" s="67"/>
      <c r="AD140" s="165"/>
      <c r="AE140" s="241">
        <f t="shared" si="35"/>
        <v>0</v>
      </c>
      <c r="AF140" s="240">
        <f t="shared" si="36"/>
        <v>2</v>
      </c>
    </row>
    <row r="141" spans="1:32" s="3" customFormat="1" ht="58.5" customHeight="1">
      <c r="A141" s="65">
        <f t="shared" si="22"/>
        <v>131</v>
      </c>
      <c r="B141" s="146" t="s">
        <v>20</v>
      </c>
      <c r="C141" s="147">
        <v>1958</v>
      </c>
      <c r="D141" s="74" t="s">
        <v>343</v>
      </c>
      <c r="E141" s="147" t="s">
        <v>203</v>
      </c>
      <c r="F141" s="148" t="s">
        <v>22</v>
      </c>
      <c r="G141" s="148" t="s">
        <v>650</v>
      </c>
      <c r="H141" s="67"/>
      <c r="I141" s="64"/>
      <c r="J141" s="165"/>
      <c r="K141" s="239">
        <f t="shared" si="30"/>
        <v>0</v>
      </c>
      <c r="L141" s="165"/>
      <c r="M141" s="165"/>
      <c r="N141" s="165"/>
      <c r="O141" s="239">
        <f t="shared" si="31"/>
        <v>0</v>
      </c>
      <c r="P141" s="165"/>
      <c r="Q141" s="165"/>
      <c r="R141" s="165"/>
      <c r="S141" s="239">
        <f t="shared" si="32"/>
        <v>0</v>
      </c>
      <c r="T141" s="165"/>
      <c r="U141" s="165"/>
      <c r="V141" s="165"/>
      <c r="W141" s="239">
        <f t="shared" si="33"/>
        <v>0</v>
      </c>
      <c r="X141" s="165"/>
      <c r="Y141" s="67"/>
      <c r="Z141" s="165">
        <v>2</v>
      </c>
      <c r="AA141" s="241">
        <f t="shared" si="34"/>
        <v>2</v>
      </c>
      <c r="AB141" s="165"/>
      <c r="AC141" s="67"/>
      <c r="AD141" s="165"/>
      <c r="AE141" s="241">
        <f t="shared" si="35"/>
        <v>0</v>
      </c>
      <c r="AF141" s="240">
        <f t="shared" si="36"/>
        <v>2</v>
      </c>
    </row>
    <row r="142" spans="1:32" s="3" customFormat="1" ht="58.5" customHeight="1">
      <c r="A142" s="65">
        <f t="shared" si="22"/>
        <v>132</v>
      </c>
      <c r="B142" s="9" t="s">
        <v>147</v>
      </c>
      <c r="C142" s="4">
        <v>2001</v>
      </c>
      <c r="D142" s="4" t="s">
        <v>72</v>
      </c>
      <c r="E142" s="76" t="s">
        <v>575</v>
      </c>
      <c r="F142" s="133" t="s">
        <v>150</v>
      </c>
      <c r="G142" s="75" t="s">
        <v>276</v>
      </c>
      <c r="H142" s="67"/>
      <c r="I142" s="64"/>
      <c r="J142" s="165"/>
      <c r="K142" s="239">
        <f t="shared" si="30"/>
        <v>0</v>
      </c>
      <c r="L142" s="165"/>
      <c r="M142" s="165"/>
      <c r="N142" s="165"/>
      <c r="O142" s="239">
        <f t="shared" si="31"/>
        <v>0</v>
      </c>
      <c r="P142" s="165">
        <v>2</v>
      </c>
      <c r="Q142" s="165"/>
      <c r="R142" s="165"/>
      <c r="S142" s="239">
        <f t="shared" si="32"/>
        <v>2</v>
      </c>
      <c r="T142" s="165"/>
      <c r="U142" s="165"/>
      <c r="V142" s="165"/>
      <c r="W142" s="239">
        <f t="shared" si="33"/>
        <v>0</v>
      </c>
      <c r="X142" s="165"/>
      <c r="Y142" s="67"/>
      <c r="Z142" s="165"/>
      <c r="AA142" s="241">
        <f t="shared" si="34"/>
        <v>0</v>
      </c>
      <c r="AB142" s="165"/>
      <c r="AC142" s="67"/>
      <c r="AD142" s="165"/>
      <c r="AE142" s="241">
        <f t="shared" si="35"/>
        <v>0</v>
      </c>
      <c r="AF142" s="240">
        <f t="shared" si="36"/>
        <v>2</v>
      </c>
    </row>
    <row r="143" spans="1:32" s="3" customFormat="1" ht="58.5" customHeight="1">
      <c r="A143" s="65">
        <f t="shared" si="22"/>
        <v>133</v>
      </c>
      <c r="B143" s="78" t="s">
        <v>566</v>
      </c>
      <c r="C143" s="4">
        <v>1993</v>
      </c>
      <c r="D143" s="4" t="s">
        <v>4</v>
      </c>
      <c r="E143" s="4" t="s">
        <v>567</v>
      </c>
      <c r="F143" s="9" t="s">
        <v>568</v>
      </c>
      <c r="G143" s="75" t="s">
        <v>355</v>
      </c>
      <c r="H143" s="67"/>
      <c r="I143" s="64"/>
      <c r="J143" s="165"/>
      <c r="K143" s="239">
        <f t="shared" si="30"/>
        <v>0</v>
      </c>
      <c r="L143" s="165"/>
      <c r="M143" s="165"/>
      <c r="N143" s="165"/>
      <c r="O143" s="239">
        <f t="shared" si="31"/>
        <v>0</v>
      </c>
      <c r="P143" s="165">
        <v>1</v>
      </c>
      <c r="Q143" s="165">
        <v>1</v>
      </c>
      <c r="R143" s="165"/>
      <c r="S143" s="239">
        <f t="shared" si="32"/>
        <v>2</v>
      </c>
      <c r="T143" s="165"/>
      <c r="U143" s="165"/>
      <c r="V143" s="165"/>
      <c r="W143" s="239">
        <f t="shared" si="33"/>
        <v>0</v>
      </c>
      <c r="X143" s="165"/>
      <c r="Y143" s="67"/>
      <c r="Z143" s="165"/>
      <c r="AA143" s="241">
        <f t="shared" si="34"/>
        <v>0</v>
      </c>
      <c r="AB143" s="165"/>
      <c r="AC143" s="67"/>
      <c r="AD143" s="165"/>
      <c r="AE143" s="241">
        <f t="shared" si="35"/>
        <v>0</v>
      </c>
      <c r="AF143" s="240">
        <f t="shared" si="36"/>
        <v>2</v>
      </c>
    </row>
    <row r="144" spans="1:32" s="3" customFormat="1" ht="58.5" customHeight="1">
      <c r="A144" s="65">
        <f t="shared" si="22"/>
        <v>134</v>
      </c>
      <c r="B144" s="78" t="s">
        <v>848</v>
      </c>
      <c r="C144" s="4">
        <v>1998</v>
      </c>
      <c r="D144" s="4"/>
      <c r="E144" s="4" t="s">
        <v>478</v>
      </c>
      <c r="F144" s="9" t="s">
        <v>44</v>
      </c>
      <c r="G144" s="75" t="s">
        <v>400</v>
      </c>
      <c r="H144" s="67"/>
      <c r="I144" s="64"/>
      <c r="J144" s="165"/>
      <c r="K144" s="239">
        <f t="shared" si="30"/>
        <v>0</v>
      </c>
      <c r="L144" s="165"/>
      <c r="M144" s="165"/>
      <c r="N144" s="165"/>
      <c r="O144" s="239">
        <f t="shared" si="31"/>
        <v>0</v>
      </c>
      <c r="P144" s="165"/>
      <c r="Q144" s="165"/>
      <c r="R144" s="165"/>
      <c r="S144" s="239">
        <f t="shared" si="32"/>
        <v>0</v>
      </c>
      <c r="T144" s="165"/>
      <c r="U144" s="165"/>
      <c r="V144" s="165"/>
      <c r="W144" s="239">
        <f t="shared" si="33"/>
        <v>0</v>
      </c>
      <c r="X144" s="165"/>
      <c r="Y144" s="67"/>
      <c r="Z144" s="165"/>
      <c r="AA144" s="241">
        <f t="shared" si="34"/>
        <v>0</v>
      </c>
      <c r="AB144" s="165"/>
      <c r="AC144" s="67">
        <v>1</v>
      </c>
      <c r="AD144" s="165"/>
      <c r="AE144" s="241">
        <f t="shared" si="35"/>
        <v>1</v>
      </c>
      <c r="AF144" s="240">
        <f t="shared" si="36"/>
        <v>1</v>
      </c>
    </row>
    <row r="145" spans="1:32" s="3" customFormat="1" ht="58.5" customHeight="1">
      <c r="A145" s="65">
        <f t="shared" si="22"/>
        <v>135</v>
      </c>
      <c r="B145" s="78" t="s">
        <v>305</v>
      </c>
      <c r="C145" s="4">
        <v>1970</v>
      </c>
      <c r="D145" s="4" t="s">
        <v>17</v>
      </c>
      <c r="E145" s="4" t="s">
        <v>306</v>
      </c>
      <c r="F145" s="9" t="s">
        <v>307</v>
      </c>
      <c r="G145" s="75" t="s">
        <v>33</v>
      </c>
      <c r="H145" s="67"/>
      <c r="I145" s="64"/>
      <c r="J145" s="165"/>
      <c r="K145" s="239">
        <f t="shared" si="30"/>
        <v>0</v>
      </c>
      <c r="L145" s="165"/>
      <c r="M145" s="165"/>
      <c r="N145" s="165"/>
      <c r="O145" s="239">
        <f t="shared" si="31"/>
        <v>0</v>
      </c>
      <c r="P145" s="165"/>
      <c r="Q145" s="165"/>
      <c r="R145" s="165">
        <v>1</v>
      </c>
      <c r="S145" s="239">
        <f t="shared" si="32"/>
        <v>1</v>
      </c>
      <c r="T145" s="165"/>
      <c r="U145" s="165"/>
      <c r="V145" s="165"/>
      <c r="W145" s="239">
        <f t="shared" si="33"/>
        <v>0</v>
      </c>
      <c r="X145" s="165"/>
      <c r="Y145" s="67"/>
      <c r="Z145" s="165"/>
      <c r="AA145" s="241">
        <f t="shared" si="34"/>
        <v>0</v>
      </c>
      <c r="AB145" s="165"/>
      <c r="AC145" s="67"/>
      <c r="AD145" s="165"/>
      <c r="AE145" s="241">
        <f t="shared" si="35"/>
        <v>0</v>
      </c>
      <c r="AF145" s="240">
        <f t="shared" si="36"/>
        <v>1</v>
      </c>
    </row>
    <row r="146" spans="1:32" s="3" customFormat="1" ht="58.5" customHeight="1">
      <c r="A146" s="65">
        <f t="shared" si="22"/>
        <v>136</v>
      </c>
      <c r="B146" s="78" t="s">
        <v>760</v>
      </c>
      <c r="C146" s="4">
        <v>1986</v>
      </c>
      <c r="D146" s="4" t="s">
        <v>4</v>
      </c>
      <c r="E146" s="4" t="s">
        <v>761</v>
      </c>
      <c r="F146" s="9" t="s">
        <v>5</v>
      </c>
      <c r="G146" s="75" t="s">
        <v>561</v>
      </c>
      <c r="H146" s="67"/>
      <c r="I146" s="64"/>
      <c r="J146" s="165"/>
      <c r="K146" s="239">
        <f t="shared" si="30"/>
        <v>0</v>
      </c>
      <c r="L146" s="165"/>
      <c r="M146" s="165"/>
      <c r="N146" s="165"/>
      <c r="O146" s="239">
        <f t="shared" si="31"/>
        <v>0</v>
      </c>
      <c r="P146" s="165"/>
      <c r="Q146" s="165"/>
      <c r="R146" s="165"/>
      <c r="S146" s="239">
        <f t="shared" si="32"/>
        <v>0</v>
      </c>
      <c r="T146" s="165"/>
      <c r="U146" s="165"/>
      <c r="V146" s="165"/>
      <c r="W146" s="239">
        <f t="shared" si="33"/>
        <v>0</v>
      </c>
      <c r="X146" s="165"/>
      <c r="Y146" s="67">
        <v>1</v>
      </c>
      <c r="Z146" s="165"/>
      <c r="AA146" s="241">
        <f t="shared" si="34"/>
        <v>1</v>
      </c>
      <c r="AB146" s="165"/>
      <c r="AC146" s="67"/>
      <c r="AD146" s="165"/>
      <c r="AE146" s="241">
        <f t="shared" si="35"/>
        <v>0</v>
      </c>
      <c r="AF146" s="240">
        <f t="shared" si="36"/>
        <v>1</v>
      </c>
    </row>
    <row r="147" spans="1:32" s="3" customFormat="1" ht="58.5" customHeight="1">
      <c r="A147" s="65">
        <f t="shared" si="22"/>
        <v>137</v>
      </c>
      <c r="B147" s="78" t="s">
        <v>796</v>
      </c>
      <c r="C147" s="4">
        <v>1992</v>
      </c>
      <c r="D147" s="4"/>
      <c r="E147" s="76" t="s">
        <v>797</v>
      </c>
      <c r="F147" s="133" t="s">
        <v>5</v>
      </c>
      <c r="G147" s="75" t="s">
        <v>47</v>
      </c>
      <c r="H147" s="67"/>
      <c r="I147" s="64"/>
      <c r="J147" s="165"/>
      <c r="K147" s="239">
        <f t="shared" si="30"/>
        <v>0</v>
      </c>
      <c r="L147" s="165"/>
      <c r="M147" s="165"/>
      <c r="N147" s="165"/>
      <c r="O147" s="239">
        <f t="shared" si="31"/>
        <v>0</v>
      </c>
      <c r="P147" s="165"/>
      <c r="Q147" s="165"/>
      <c r="R147" s="165"/>
      <c r="S147" s="239">
        <f t="shared" si="32"/>
        <v>0</v>
      </c>
      <c r="T147" s="165"/>
      <c r="U147" s="165"/>
      <c r="V147" s="165"/>
      <c r="W147" s="239">
        <f t="shared" si="33"/>
        <v>0</v>
      </c>
      <c r="X147" s="165"/>
      <c r="Y147" s="67"/>
      <c r="Z147" s="165"/>
      <c r="AA147" s="241">
        <f t="shared" si="34"/>
        <v>0</v>
      </c>
      <c r="AB147" s="165">
        <v>1</v>
      </c>
      <c r="AC147" s="67">
        <v>0</v>
      </c>
      <c r="AD147" s="165"/>
      <c r="AE147" s="241">
        <f t="shared" si="35"/>
        <v>1</v>
      </c>
      <c r="AF147" s="240">
        <f t="shared" si="36"/>
        <v>1</v>
      </c>
    </row>
    <row r="148" spans="1:32" s="3" customFormat="1" ht="58.5" customHeight="1">
      <c r="A148" s="65">
        <f t="shared" si="22"/>
        <v>138</v>
      </c>
      <c r="B148" s="78" t="s">
        <v>580</v>
      </c>
      <c r="C148" s="4">
        <v>1990</v>
      </c>
      <c r="D148" s="4"/>
      <c r="E148" s="4" t="s">
        <v>139</v>
      </c>
      <c r="F148" s="9" t="s">
        <v>517</v>
      </c>
      <c r="G148" s="75" t="s">
        <v>581</v>
      </c>
      <c r="H148" s="67"/>
      <c r="I148" s="64"/>
      <c r="J148" s="165"/>
      <c r="K148" s="239">
        <f t="shared" si="30"/>
        <v>0</v>
      </c>
      <c r="L148" s="165"/>
      <c r="M148" s="165"/>
      <c r="N148" s="165"/>
      <c r="O148" s="239">
        <f t="shared" si="31"/>
        <v>0</v>
      </c>
      <c r="P148" s="165">
        <v>1</v>
      </c>
      <c r="Q148" s="165"/>
      <c r="R148" s="165"/>
      <c r="S148" s="239">
        <f t="shared" si="32"/>
        <v>1</v>
      </c>
      <c r="T148" s="165"/>
      <c r="U148" s="165"/>
      <c r="V148" s="165"/>
      <c r="W148" s="239">
        <f t="shared" si="33"/>
        <v>0</v>
      </c>
      <c r="X148" s="165"/>
      <c r="Y148" s="67"/>
      <c r="Z148" s="165"/>
      <c r="AA148" s="241">
        <f t="shared" si="34"/>
        <v>0</v>
      </c>
      <c r="AB148" s="165"/>
      <c r="AC148" s="67"/>
      <c r="AD148" s="165"/>
      <c r="AE148" s="241">
        <f t="shared" si="35"/>
        <v>0</v>
      </c>
      <c r="AF148" s="240">
        <f t="shared" si="36"/>
        <v>1</v>
      </c>
    </row>
    <row r="149" spans="1:32" s="3" customFormat="1" ht="58.5" customHeight="1">
      <c r="A149" s="65">
        <f t="shared" si="22"/>
        <v>139</v>
      </c>
      <c r="B149" s="78" t="s">
        <v>442</v>
      </c>
      <c r="C149" s="4">
        <v>1997</v>
      </c>
      <c r="D149" s="4"/>
      <c r="E149" s="76" t="s">
        <v>443</v>
      </c>
      <c r="F149" s="133" t="s">
        <v>288</v>
      </c>
      <c r="G149" s="75" t="s">
        <v>399</v>
      </c>
      <c r="H149" s="67"/>
      <c r="I149" s="64"/>
      <c r="J149" s="165"/>
      <c r="K149" s="239">
        <f t="shared" si="30"/>
        <v>0</v>
      </c>
      <c r="L149" s="165"/>
      <c r="M149" s="165">
        <v>1</v>
      </c>
      <c r="N149" s="165"/>
      <c r="O149" s="239">
        <f t="shared" si="31"/>
        <v>1</v>
      </c>
      <c r="P149" s="165"/>
      <c r="Q149" s="165"/>
      <c r="R149" s="165"/>
      <c r="S149" s="239">
        <f t="shared" si="32"/>
        <v>0</v>
      </c>
      <c r="T149" s="165"/>
      <c r="U149" s="165"/>
      <c r="V149" s="165"/>
      <c r="W149" s="239">
        <f t="shared" si="33"/>
        <v>0</v>
      </c>
      <c r="X149" s="165"/>
      <c r="Y149" s="67"/>
      <c r="Z149" s="165"/>
      <c r="AA149" s="241">
        <f t="shared" si="34"/>
        <v>0</v>
      </c>
      <c r="AB149" s="165"/>
      <c r="AC149" s="67"/>
      <c r="AD149" s="165"/>
      <c r="AE149" s="241">
        <f t="shared" si="35"/>
        <v>0</v>
      </c>
      <c r="AF149" s="240">
        <f t="shared" si="36"/>
        <v>1</v>
      </c>
    </row>
    <row r="150" spans="1:32" s="3" customFormat="1" ht="58.5" customHeight="1">
      <c r="A150" s="65">
        <f t="shared" si="22"/>
        <v>140</v>
      </c>
      <c r="B150" s="78" t="s">
        <v>577</v>
      </c>
      <c r="C150" s="4">
        <v>2002</v>
      </c>
      <c r="D150" s="4"/>
      <c r="E150" s="4" t="s">
        <v>578</v>
      </c>
      <c r="F150" s="9" t="s">
        <v>469</v>
      </c>
      <c r="G150" s="75" t="s">
        <v>579</v>
      </c>
      <c r="H150" s="67"/>
      <c r="I150" s="64"/>
      <c r="J150" s="165"/>
      <c r="K150" s="239">
        <f t="shared" si="30"/>
        <v>0</v>
      </c>
      <c r="L150" s="165"/>
      <c r="M150" s="165"/>
      <c r="N150" s="165"/>
      <c r="O150" s="239">
        <f t="shared" si="31"/>
        <v>0</v>
      </c>
      <c r="P150" s="165">
        <v>1</v>
      </c>
      <c r="Q150" s="165"/>
      <c r="R150" s="165"/>
      <c r="S150" s="239">
        <f t="shared" si="32"/>
        <v>1</v>
      </c>
      <c r="T150" s="165"/>
      <c r="U150" s="165"/>
      <c r="V150" s="165"/>
      <c r="W150" s="239">
        <f t="shared" si="33"/>
        <v>0</v>
      </c>
      <c r="X150" s="165"/>
      <c r="Y150" s="67"/>
      <c r="Z150" s="165"/>
      <c r="AA150" s="241">
        <f t="shared" si="34"/>
        <v>0</v>
      </c>
      <c r="AB150" s="165"/>
      <c r="AC150" s="67"/>
      <c r="AD150" s="165"/>
      <c r="AE150" s="241">
        <f t="shared" si="35"/>
        <v>0</v>
      </c>
      <c r="AF150" s="240">
        <f t="shared" si="36"/>
        <v>1</v>
      </c>
    </row>
    <row r="151" spans="1:32" s="3" customFormat="1" ht="58.5" customHeight="1">
      <c r="A151" s="65">
        <f t="shared" si="22"/>
        <v>141</v>
      </c>
      <c r="B151" s="78" t="s">
        <v>324</v>
      </c>
      <c r="C151" s="4">
        <v>1971</v>
      </c>
      <c r="D151" s="4" t="s">
        <v>4</v>
      </c>
      <c r="E151" s="4" t="s">
        <v>379</v>
      </c>
      <c r="F151" s="9" t="s">
        <v>5</v>
      </c>
      <c r="G151" s="75" t="s">
        <v>43</v>
      </c>
      <c r="H151" s="67"/>
      <c r="I151" s="64"/>
      <c r="J151" s="165"/>
      <c r="K151" s="239">
        <f t="shared" si="30"/>
        <v>0</v>
      </c>
      <c r="L151" s="165"/>
      <c r="M151" s="165"/>
      <c r="N151" s="165"/>
      <c r="O151" s="239">
        <f t="shared" si="31"/>
        <v>0</v>
      </c>
      <c r="P151" s="165"/>
      <c r="Q151" s="165"/>
      <c r="R151" s="165"/>
      <c r="S151" s="239">
        <f t="shared" si="32"/>
        <v>0</v>
      </c>
      <c r="T151" s="165"/>
      <c r="U151" s="165"/>
      <c r="V151" s="165"/>
      <c r="W151" s="239">
        <f t="shared" si="33"/>
        <v>0</v>
      </c>
      <c r="X151" s="165"/>
      <c r="Y151" s="67"/>
      <c r="Z151" s="165"/>
      <c r="AA151" s="241">
        <f t="shared" si="34"/>
        <v>0</v>
      </c>
      <c r="AB151" s="165"/>
      <c r="AC151" s="67"/>
      <c r="AD151" s="165"/>
      <c r="AE151" s="241">
        <f t="shared" si="35"/>
        <v>0</v>
      </c>
      <c r="AF151" s="240">
        <f t="shared" si="36"/>
        <v>0</v>
      </c>
    </row>
    <row r="152" spans="1:32" s="3" customFormat="1" ht="58.5" customHeight="1">
      <c r="A152" s="65">
        <f t="shared" si="22"/>
        <v>142</v>
      </c>
      <c r="B152" s="78" t="s">
        <v>553</v>
      </c>
      <c r="C152" s="4">
        <v>1976</v>
      </c>
      <c r="D152" s="4" t="s">
        <v>17</v>
      </c>
      <c r="E152" s="4" t="s">
        <v>554</v>
      </c>
      <c r="F152" s="9" t="s">
        <v>555</v>
      </c>
      <c r="G152" s="75" t="s">
        <v>400</v>
      </c>
      <c r="H152" s="67"/>
      <c r="I152" s="64"/>
      <c r="J152" s="165"/>
      <c r="K152" s="239">
        <f t="shared" si="30"/>
        <v>0</v>
      </c>
      <c r="L152" s="165"/>
      <c r="M152" s="165"/>
      <c r="N152" s="165"/>
      <c r="O152" s="239">
        <f t="shared" si="31"/>
        <v>0</v>
      </c>
      <c r="P152" s="165"/>
      <c r="Q152" s="165"/>
      <c r="R152" s="165"/>
      <c r="S152" s="239">
        <f t="shared" si="32"/>
        <v>0</v>
      </c>
      <c r="T152" s="165"/>
      <c r="U152" s="165"/>
      <c r="V152" s="165"/>
      <c r="W152" s="239">
        <f t="shared" si="33"/>
        <v>0</v>
      </c>
      <c r="X152" s="165"/>
      <c r="Y152" s="67"/>
      <c r="Z152" s="165"/>
      <c r="AA152" s="241">
        <f t="shared" si="34"/>
        <v>0</v>
      </c>
      <c r="AB152" s="165"/>
      <c r="AC152" s="67"/>
      <c r="AD152" s="165"/>
      <c r="AE152" s="241">
        <f t="shared" si="35"/>
        <v>0</v>
      </c>
      <c r="AF152" s="240">
        <f t="shared" si="36"/>
        <v>0</v>
      </c>
    </row>
    <row r="153" spans="1:32" s="3" customFormat="1" ht="42" hidden="1" customHeight="1">
      <c r="A153" s="65">
        <f t="shared" ref="A153" si="37">A152+1</f>
        <v>143</v>
      </c>
      <c r="B153" s="22" t="s">
        <v>267</v>
      </c>
      <c r="C153" s="21"/>
      <c r="D153" s="21" t="s">
        <v>17</v>
      </c>
      <c r="E153" s="22" t="s">
        <v>268</v>
      </c>
      <c r="F153" s="22" t="s">
        <v>264</v>
      </c>
      <c r="G153" s="23" t="s">
        <v>266</v>
      </c>
      <c r="H153" s="558" t="s">
        <v>265</v>
      </c>
      <c r="I153" s="559"/>
      <c r="J153" s="452">
        <f>(I153-$J$10)/4</f>
        <v>-10339.25</v>
      </c>
      <c r="K153" s="239" t="e">
        <f t="shared" ref="K153:K154" si="38">J153+I153+H153</f>
        <v>#VALUE!</v>
      </c>
      <c r="L153" s="556" t="s">
        <v>265</v>
      </c>
      <c r="M153" s="557"/>
      <c r="N153" s="452">
        <f>(M153-$J$10)/4</f>
        <v>-10339.25</v>
      </c>
      <c r="O153" s="2" t="e">
        <f t="shared" ref="O153" si="39">N153+M153+L153</f>
        <v>#VALUE!</v>
      </c>
      <c r="P153" s="556" t="s">
        <v>265</v>
      </c>
      <c r="Q153" s="557"/>
      <c r="R153" s="452">
        <f>(Q153-$J$10)/4</f>
        <v>-10339.25</v>
      </c>
      <c r="S153" s="121" t="e">
        <f t="shared" ref="S153" si="40">R153+Q153+P153</f>
        <v>#VALUE!</v>
      </c>
      <c r="T153" s="556" t="s">
        <v>265</v>
      </c>
      <c r="U153" s="557"/>
      <c r="V153" s="452">
        <f>(U153-$J$10)/4</f>
        <v>-10339.25</v>
      </c>
      <c r="W153" s="121" t="e">
        <f t="shared" ref="W153" si="41">V153+U153+T153</f>
        <v>#VALUE!</v>
      </c>
      <c r="X153" s="558" t="s">
        <v>265</v>
      </c>
      <c r="Y153" s="559"/>
      <c r="Z153" s="11">
        <f>(Y153-$J$10)/4</f>
        <v>-10339.25</v>
      </c>
      <c r="AA153" s="241" t="e">
        <f t="shared" ref="AA153:AA154" si="42">Z153+Y153+X153</f>
        <v>#VALUE!</v>
      </c>
      <c r="AB153" s="558" t="s">
        <v>265</v>
      </c>
      <c r="AC153" s="559"/>
      <c r="AD153" s="11">
        <f>(AC153-$J$10)/4</f>
        <v>-10339.25</v>
      </c>
      <c r="AE153" s="121" t="e">
        <f t="shared" ref="AE153" si="43">AD153+AC153+AB153</f>
        <v>#VALUE!</v>
      </c>
      <c r="AF153" s="123"/>
    </row>
    <row r="154" spans="1:32" s="2" customFormat="1" ht="10.5" customHeight="1">
      <c r="A154" s="12"/>
      <c r="B154" s="15"/>
      <c r="C154" s="14"/>
      <c r="D154" s="14"/>
      <c r="E154" s="15"/>
      <c r="F154" s="15"/>
      <c r="G154" s="16"/>
      <c r="H154" s="17"/>
      <c r="I154" s="17"/>
      <c r="J154" s="449"/>
      <c r="K154" s="239">
        <f t="shared" si="38"/>
        <v>0</v>
      </c>
      <c r="L154" s="179"/>
      <c r="M154" s="179"/>
      <c r="N154" s="449"/>
      <c r="P154" s="179"/>
      <c r="Q154" s="179"/>
      <c r="R154" s="449"/>
      <c r="T154" s="179"/>
      <c r="U154" s="179"/>
      <c r="V154" s="449"/>
      <c r="X154" s="179"/>
      <c r="Y154" s="17"/>
      <c r="AA154" s="241">
        <f t="shared" si="42"/>
        <v>0</v>
      </c>
      <c r="AB154" s="179"/>
      <c r="AC154" s="17"/>
      <c r="AF154" s="119"/>
    </row>
    <row r="155" spans="1:32" s="1" customFormat="1" ht="25.5" customHeight="1">
      <c r="A155" s="18"/>
      <c r="B155" s="19"/>
      <c r="C155" s="19"/>
      <c r="D155" s="19"/>
      <c r="E155" s="24" t="s">
        <v>260</v>
      </c>
      <c r="F155" s="25"/>
      <c r="G155" s="26" t="s">
        <v>278</v>
      </c>
      <c r="I155" s="18"/>
      <c r="J155" s="168"/>
      <c r="L155" s="168"/>
      <c r="M155" s="453"/>
      <c r="N155" s="168"/>
      <c r="P155" s="168"/>
      <c r="Q155" s="453"/>
      <c r="R155" s="168"/>
      <c r="T155" s="168"/>
      <c r="U155" s="453"/>
      <c r="V155" s="168"/>
      <c r="X155" s="168"/>
      <c r="Y155" s="18"/>
      <c r="AB155" s="168"/>
      <c r="AC155" s="18"/>
    </row>
    <row r="156" spans="1:32" s="1" customFormat="1" ht="9.75" customHeight="1">
      <c r="A156" s="18"/>
      <c r="B156" s="27"/>
      <c r="C156" s="19"/>
      <c r="D156" s="19"/>
      <c r="E156" s="24"/>
      <c r="F156" s="25"/>
      <c r="G156" s="26"/>
      <c r="I156" s="18"/>
      <c r="J156" s="168"/>
      <c r="L156" s="168"/>
      <c r="M156" s="453"/>
      <c r="N156" s="168"/>
      <c r="P156" s="168"/>
      <c r="Q156" s="453"/>
      <c r="R156" s="168"/>
      <c r="T156" s="168"/>
      <c r="U156" s="453"/>
      <c r="V156" s="168"/>
      <c r="X156" s="168"/>
      <c r="Y156" s="18"/>
      <c r="AB156" s="168"/>
      <c r="AC156" s="18"/>
    </row>
    <row r="157" spans="1:32" s="1" customFormat="1" ht="25.5" customHeight="1">
      <c r="A157" s="18"/>
      <c r="B157" s="27"/>
      <c r="C157" s="19"/>
      <c r="D157" s="19"/>
      <c r="E157" s="24" t="s">
        <v>261</v>
      </c>
      <c r="F157" s="25"/>
      <c r="G157" s="26" t="s">
        <v>262</v>
      </c>
      <c r="I157" s="18"/>
      <c r="J157" s="168"/>
      <c r="L157" s="168"/>
      <c r="M157" s="453"/>
      <c r="N157" s="168"/>
      <c r="P157" s="168"/>
      <c r="Q157" s="453"/>
      <c r="R157" s="168"/>
      <c r="T157" s="168"/>
      <c r="U157" s="453"/>
      <c r="V157" s="168"/>
      <c r="X157" s="168"/>
      <c r="Y157" s="18"/>
      <c r="AB157" s="168"/>
      <c r="AC157" s="18"/>
    </row>
    <row r="158" spans="1:32" ht="25.5" customHeight="1"/>
    <row r="159" spans="1:32" ht="25.5" customHeight="1"/>
    <row r="160" spans="1:32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</sheetData>
  <sortState ref="B9:AF150">
    <sortCondition descending="1" ref="I9:I150"/>
  </sortState>
  <mergeCells count="33">
    <mergeCell ref="AB9:AD9"/>
    <mergeCell ref="AE9:AE10"/>
    <mergeCell ref="AB153:AC153"/>
    <mergeCell ref="AF9:AF10"/>
    <mergeCell ref="H9:J9"/>
    <mergeCell ref="K9:K10"/>
    <mergeCell ref="H153:I153"/>
    <mergeCell ref="L9:N9"/>
    <mergeCell ref="O9:O10"/>
    <mergeCell ref="L153:M153"/>
    <mergeCell ref="AA9:AA10"/>
    <mergeCell ref="G9:G10"/>
    <mergeCell ref="A9:A10"/>
    <mergeCell ref="B9:B10"/>
    <mergeCell ref="C9:C10"/>
    <mergeCell ref="D9:D10"/>
    <mergeCell ref="E9:E10"/>
    <mergeCell ref="A1:Y1"/>
    <mergeCell ref="P9:R9"/>
    <mergeCell ref="S9:S10"/>
    <mergeCell ref="P153:Q153"/>
    <mergeCell ref="X9:Z9"/>
    <mergeCell ref="X153:Y153"/>
    <mergeCell ref="T9:V9"/>
    <mergeCell ref="W9:W10"/>
    <mergeCell ref="T153:U153"/>
    <mergeCell ref="A2:I2"/>
    <mergeCell ref="A4:I4"/>
    <mergeCell ref="B7:AA7"/>
    <mergeCell ref="A6:Y6"/>
    <mergeCell ref="A3:Y3"/>
    <mergeCell ref="A5:Y5"/>
    <mergeCell ref="F9:F10"/>
  </mergeCells>
  <pageMargins left="0.11811023622047245" right="0.11811023622047245" top="0.15748031496062992" bottom="0.19685039370078741" header="0.31496062992125984" footer="0.31496062992125984"/>
  <pageSetup paperSize="9"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0"/>
  <sheetViews>
    <sheetView view="pageBreakPreview" zoomScale="37" zoomScaleNormal="100" zoomScaleSheetLayoutView="37" workbookViewId="0">
      <selection activeCell="A6" sqref="A6:XFD6"/>
    </sheetView>
  </sheetViews>
  <sheetFormatPr defaultRowHeight="12.75"/>
  <cols>
    <col min="1" max="1" width="10.7109375" style="5" customWidth="1"/>
    <col min="2" max="2" width="14.140625" style="5" customWidth="1"/>
    <col min="3" max="3" width="64.7109375" style="6" customWidth="1"/>
    <col min="4" max="4" width="18.42578125" style="5" customWidth="1"/>
    <col min="5" max="5" width="16" style="5" customWidth="1"/>
    <col min="6" max="6" width="40.5703125" style="5" customWidth="1"/>
    <col min="7" max="7" width="53.140625" style="5" customWidth="1"/>
    <col min="8" max="8" width="51.28515625" style="5" customWidth="1"/>
    <col min="9" max="9" width="12.140625" style="5" bestFit="1" customWidth="1"/>
    <col min="10" max="11" width="9.140625" style="5"/>
    <col min="12" max="12" width="12.5703125" style="5" customWidth="1"/>
    <col min="13" max="13" width="12.140625" style="170" bestFit="1" customWidth="1"/>
    <col min="14" max="14" width="10.85546875" style="170" customWidth="1"/>
    <col min="15" max="15" width="13.42578125" style="170" customWidth="1"/>
    <col min="16" max="16" width="19" style="5" customWidth="1"/>
    <col min="17" max="17" width="12.140625" style="170" bestFit="1" customWidth="1"/>
    <col min="18" max="18" width="10.85546875" style="170" customWidth="1"/>
    <col min="19" max="19" width="12.140625" style="170" customWidth="1"/>
    <col min="20" max="20" width="18.28515625" style="5" customWidth="1"/>
    <col min="21" max="21" width="12.140625" style="170" bestFit="1" customWidth="1"/>
    <col min="22" max="22" width="10.85546875" style="170" customWidth="1"/>
    <col min="23" max="23" width="12.140625" style="170" customWidth="1"/>
    <col min="24" max="24" width="18.28515625" style="5" customWidth="1"/>
    <col min="25" max="25" width="14.7109375" style="5" bestFit="1" customWidth="1"/>
    <col min="26" max="16384" width="9.140625" style="5"/>
  </cols>
  <sheetData>
    <row r="1" spans="1:28" s="1" customFormat="1" ht="39" customHeight="1">
      <c r="A1" s="582" t="s">
        <v>206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U1" s="168"/>
      <c r="V1" s="168"/>
      <c r="W1" s="168"/>
    </row>
    <row r="2" spans="1:28" s="1" customFormat="1" ht="27" customHeight="1">
      <c r="A2" s="603"/>
      <c r="B2" s="604"/>
      <c r="C2" s="604"/>
      <c r="D2" s="604"/>
      <c r="E2" s="604"/>
      <c r="F2" s="604"/>
      <c r="G2" s="604"/>
      <c r="H2" s="604"/>
      <c r="M2" s="168"/>
      <c r="N2" s="168"/>
      <c r="O2" s="168"/>
      <c r="Q2" s="168"/>
      <c r="R2" s="168"/>
      <c r="S2" s="168"/>
      <c r="U2" s="168"/>
      <c r="V2" s="168"/>
      <c r="W2" s="168"/>
    </row>
    <row r="3" spans="1:28" s="1" customFormat="1" ht="33.75" customHeight="1">
      <c r="A3" s="605"/>
      <c r="B3" s="605"/>
      <c r="C3" s="605"/>
      <c r="D3" s="605"/>
      <c r="E3" s="605"/>
      <c r="F3" s="605"/>
      <c r="G3" s="605"/>
      <c r="H3" s="605"/>
      <c r="M3" s="168"/>
      <c r="N3" s="168"/>
      <c r="O3" s="168"/>
      <c r="Q3" s="168"/>
      <c r="R3" s="168"/>
      <c r="S3" s="168"/>
      <c r="U3" s="168"/>
      <c r="V3" s="168"/>
      <c r="W3" s="168"/>
    </row>
    <row r="4" spans="1:28" s="1" customFormat="1" ht="37.5" customHeight="1">
      <c r="A4" s="605" t="s">
        <v>601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168"/>
      <c r="S4" s="168"/>
      <c r="U4" s="168"/>
      <c r="V4" s="168"/>
      <c r="W4" s="168"/>
    </row>
    <row r="5" spans="1:28" s="1" customFormat="1" ht="37.5" customHeight="1">
      <c r="A5" s="564" t="s">
        <v>207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U5" s="168"/>
      <c r="V5" s="168"/>
      <c r="W5" s="168"/>
    </row>
    <row r="6" spans="1:28" s="48" customFormat="1" ht="56.25" customHeight="1">
      <c r="A6" s="459"/>
      <c r="B6" s="564" t="s">
        <v>860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450"/>
    </row>
    <row r="7" spans="1:28" s="1" customFormat="1" ht="27" customHeight="1" thickBot="1">
      <c r="A7" s="30"/>
      <c r="B7" s="30"/>
      <c r="C7" s="30"/>
      <c r="D7" s="30"/>
      <c r="E7" s="30"/>
      <c r="F7" s="30"/>
      <c r="G7" s="30"/>
      <c r="H7" s="30"/>
      <c r="M7" s="168"/>
      <c r="N7" s="168"/>
      <c r="O7" s="168"/>
      <c r="Q7" s="168"/>
      <c r="R7" s="168"/>
      <c r="S7" s="168"/>
      <c r="U7" s="168"/>
      <c r="V7" s="168"/>
      <c r="W7" s="168"/>
    </row>
    <row r="8" spans="1:28" s="2" customFormat="1" ht="36.75" customHeight="1">
      <c r="A8" s="600" t="s">
        <v>259</v>
      </c>
      <c r="B8" s="588" t="s">
        <v>208</v>
      </c>
      <c r="C8" s="585" t="s">
        <v>209</v>
      </c>
      <c r="D8" s="588" t="s">
        <v>210</v>
      </c>
      <c r="E8" s="588" t="s">
        <v>0</v>
      </c>
      <c r="F8" s="585" t="s">
        <v>1</v>
      </c>
      <c r="G8" s="585" t="s">
        <v>2</v>
      </c>
      <c r="H8" s="594" t="s">
        <v>3</v>
      </c>
      <c r="I8" s="610" t="s">
        <v>211</v>
      </c>
      <c r="J8" s="610"/>
      <c r="K8" s="610"/>
      <c r="L8" s="597" t="s">
        <v>299</v>
      </c>
      <c r="M8" s="591" t="s">
        <v>325</v>
      </c>
      <c r="N8" s="591"/>
      <c r="O8" s="591"/>
      <c r="P8" s="592" t="s">
        <v>402</v>
      </c>
      <c r="Q8" s="598" t="s">
        <v>459</v>
      </c>
      <c r="R8" s="598"/>
      <c r="S8" s="598"/>
      <c r="T8" s="592" t="s">
        <v>460</v>
      </c>
      <c r="U8" s="598" t="s">
        <v>729</v>
      </c>
      <c r="V8" s="598"/>
      <c r="W8" s="598"/>
      <c r="X8" s="592" t="s">
        <v>460</v>
      </c>
      <c r="Y8" s="583" t="s">
        <v>461</v>
      </c>
    </row>
    <row r="9" spans="1:28" s="2" customFormat="1" ht="79.5" customHeight="1">
      <c r="A9" s="601"/>
      <c r="B9" s="589"/>
      <c r="C9" s="586"/>
      <c r="D9" s="589"/>
      <c r="E9" s="589"/>
      <c r="F9" s="586"/>
      <c r="G9" s="586"/>
      <c r="H9" s="595"/>
      <c r="I9" s="611">
        <v>22.03</v>
      </c>
      <c r="J9" s="611">
        <v>23.03</v>
      </c>
      <c r="K9" s="611">
        <v>24.03</v>
      </c>
      <c r="L9" s="597"/>
      <c r="M9" s="593" t="s">
        <v>450</v>
      </c>
      <c r="N9" s="593" t="s">
        <v>451</v>
      </c>
      <c r="O9" s="593" t="s">
        <v>452</v>
      </c>
      <c r="P9" s="592"/>
      <c r="Q9" s="606">
        <v>41425</v>
      </c>
      <c r="R9" s="608">
        <v>41306</v>
      </c>
      <c r="S9" s="608">
        <v>41427</v>
      </c>
      <c r="T9" s="592"/>
      <c r="U9" s="606"/>
      <c r="V9" s="606"/>
      <c r="W9" s="606"/>
      <c r="X9" s="592"/>
      <c r="Y9" s="584"/>
    </row>
    <row r="10" spans="1:28" s="2" customFormat="1" ht="10.5" customHeight="1" thickBot="1">
      <c r="A10" s="602"/>
      <c r="B10" s="590"/>
      <c r="C10" s="587"/>
      <c r="D10" s="590"/>
      <c r="E10" s="590"/>
      <c r="F10" s="587"/>
      <c r="G10" s="587"/>
      <c r="H10" s="596"/>
      <c r="I10" s="611"/>
      <c r="J10" s="611"/>
      <c r="K10" s="611"/>
      <c r="L10" s="597"/>
      <c r="M10" s="593"/>
      <c r="N10" s="593"/>
      <c r="O10" s="593"/>
      <c r="P10" s="592"/>
      <c r="Q10" s="607"/>
      <c r="R10" s="609"/>
      <c r="S10" s="609"/>
      <c r="T10" s="599"/>
      <c r="U10" s="607"/>
      <c r="V10" s="607"/>
      <c r="W10" s="607"/>
      <c r="X10" s="599"/>
      <c r="Y10" s="584"/>
    </row>
    <row r="11" spans="1:28" s="3" customFormat="1" ht="73.5" hidden="1" customHeight="1">
      <c r="A11" s="31"/>
      <c r="B11" s="32">
        <v>131</v>
      </c>
      <c r="C11" s="33" t="s">
        <v>271</v>
      </c>
      <c r="D11" s="34">
        <v>1977</v>
      </c>
      <c r="E11" s="34" t="s">
        <v>17</v>
      </c>
      <c r="F11" s="33" t="s">
        <v>272</v>
      </c>
      <c r="G11" s="35" t="s">
        <v>273</v>
      </c>
      <c r="H11" s="36" t="s">
        <v>274</v>
      </c>
      <c r="I11" s="128"/>
      <c r="J11" s="128"/>
      <c r="K11" s="128"/>
      <c r="L11" s="125"/>
      <c r="M11" s="461"/>
      <c r="N11" s="461"/>
      <c r="O11" s="461"/>
      <c r="P11" s="122"/>
      <c r="Q11" s="461"/>
      <c r="R11" s="461"/>
      <c r="S11" s="461"/>
      <c r="T11" s="122"/>
      <c r="U11" s="461"/>
      <c r="V11" s="461"/>
      <c r="W11" s="461"/>
      <c r="X11" s="122"/>
      <c r="Y11" s="123"/>
    </row>
    <row r="12" spans="1:28" s="3" customFormat="1" ht="54.75" customHeight="1">
      <c r="A12" s="129"/>
      <c r="B12" s="130"/>
      <c r="C12" s="9" t="s">
        <v>96</v>
      </c>
      <c r="D12" s="4">
        <v>1999</v>
      </c>
      <c r="E12" s="4" t="s">
        <v>97</v>
      </c>
      <c r="F12" s="9" t="s">
        <v>228</v>
      </c>
      <c r="G12" s="9" t="s">
        <v>98</v>
      </c>
      <c r="H12" s="75" t="s">
        <v>67</v>
      </c>
      <c r="I12" s="124">
        <v>3</v>
      </c>
      <c r="J12" s="124">
        <v>6</v>
      </c>
      <c r="K12" s="124">
        <v>2</v>
      </c>
      <c r="L12" s="77">
        <f t="shared" ref="L12:L26" si="0">K12+J12+I12</f>
        <v>11</v>
      </c>
      <c r="M12" s="250"/>
      <c r="N12" s="250">
        <v>4</v>
      </c>
      <c r="O12" s="250">
        <v>5</v>
      </c>
      <c r="P12" s="131">
        <f t="shared" ref="P12:P26" si="1">O12+N12+M12</f>
        <v>9</v>
      </c>
      <c r="Q12" s="250">
        <v>7</v>
      </c>
      <c r="R12" s="250">
        <v>8</v>
      </c>
      <c r="S12" s="250">
        <v>6</v>
      </c>
      <c r="T12" s="131">
        <f t="shared" ref="T12:T28" si="2">S12+R12+Q12</f>
        <v>21</v>
      </c>
      <c r="U12" s="250"/>
      <c r="V12" s="250"/>
      <c r="W12" s="250">
        <v>2</v>
      </c>
      <c r="X12" s="131">
        <f t="shared" ref="X12:X28" si="3">W12+V12+U12</f>
        <v>2</v>
      </c>
      <c r="Y12" s="132">
        <f t="shared" ref="Y12:Y28" si="4">P12+L12+T12+X12</f>
        <v>43</v>
      </c>
    </row>
    <row r="13" spans="1:28" s="3" customFormat="1" ht="59.25" customHeight="1">
      <c r="A13" s="129"/>
      <c r="B13" s="130"/>
      <c r="C13" s="9" t="s">
        <v>34</v>
      </c>
      <c r="D13" s="4">
        <v>2001</v>
      </c>
      <c r="E13" s="4" t="s">
        <v>97</v>
      </c>
      <c r="F13" s="9" t="s">
        <v>229</v>
      </c>
      <c r="G13" s="9" t="s">
        <v>32</v>
      </c>
      <c r="H13" s="75" t="s">
        <v>33</v>
      </c>
      <c r="I13" s="242">
        <v>5</v>
      </c>
      <c r="J13" s="242">
        <v>2</v>
      </c>
      <c r="K13" s="242">
        <v>4</v>
      </c>
      <c r="L13" s="77">
        <f t="shared" si="0"/>
        <v>11</v>
      </c>
      <c r="M13" s="250"/>
      <c r="N13" s="250"/>
      <c r="O13" s="250"/>
      <c r="P13" s="131">
        <f t="shared" si="1"/>
        <v>0</v>
      </c>
      <c r="Q13" s="250">
        <v>5</v>
      </c>
      <c r="R13" s="250">
        <v>7</v>
      </c>
      <c r="S13" s="250">
        <v>5</v>
      </c>
      <c r="T13" s="131">
        <f t="shared" si="2"/>
        <v>17</v>
      </c>
      <c r="U13" s="250">
        <v>6</v>
      </c>
      <c r="V13" s="250"/>
      <c r="W13" s="250">
        <v>4</v>
      </c>
      <c r="X13" s="131">
        <f t="shared" si="3"/>
        <v>10</v>
      </c>
      <c r="Y13" s="132">
        <f t="shared" si="4"/>
        <v>38</v>
      </c>
    </row>
    <row r="14" spans="1:28" s="3" customFormat="1" ht="69.75" customHeight="1">
      <c r="A14" s="129"/>
      <c r="B14" s="130"/>
      <c r="C14" s="9" t="s">
        <v>99</v>
      </c>
      <c r="D14" s="4">
        <f>2013-11</f>
        <v>2002</v>
      </c>
      <c r="E14" s="4"/>
      <c r="F14" s="9" t="s">
        <v>190</v>
      </c>
      <c r="G14" s="9" t="s">
        <v>59</v>
      </c>
      <c r="H14" s="75" t="s">
        <v>61</v>
      </c>
      <c r="I14" s="242">
        <v>1</v>
      </c>
      <c r="J14" s="242"/>
      <c r="K14" s="242">
        <v>5</v>
      </c>
      <c r="L14" s="77">
        <f t="shared" si="0"/>
        <v>6</v>
      </c>
      <c r="M14" s="250">
        <v>6</v>
      </c>
      <c r="N14" s="250">
        <v>2</v>
      </c>
      <c r="O14" s="250">
        <v>3</v>
      </c>
      <c r="P14" s="131">
        <f t="shared" si="1"/>
        <v>11</v>
      </c>
      <c r="Q14" s="250">
        <v>6</v>
      </c>
      <c r="R14" s="250">
        <v>4</v>
      </c>
      <c r="S14" s="250">
        <v>3</v>
      </c>
      <c r="T14" s="131">
        <f t="shared" si="2"/>
        <v>13</v>
      </c>
      <c r="U14" s="250">
        <v>5</v>
      </c>
      <c r="V14" s="250"/>
      <c r="W14" s="250"/>
      <c r="X14" s="131">
        <f t="shared" si="3"/>
        <v>5</v>
      </c>
      <c r="Y14" s="132">
        <f t="shared" si="4"/>
        <v>35</v>
      </c>
    </row>
    <row r="15" spans="1:28" s="3" customFormat="1" ht="65.25" customHeight="1">
      <c r="A15" s="129"/>
      <c r="B15" s="130"/>
      <c r="C15" s="9" t="s">
        <v>34</v>
      </c>
      <c r="D15" s="4">
        <v>2001</v>
      </c>
      <c r="E15" s="4" t="s">
        <v>97</v>
      </c>
      <c r="F15" s="9" t="s">
        <v>408</v>
      </c>
      <c r="G15" s="9" t="s">
        <v>32</v>
      </c>
      <c r="H15" s="75" t="s">
        <v>33</v>
      </c>
      <c r="I15" s="309"/>
      <c r="J15" s="309"/>
      <c r="K15" s="309"/>
      <c r="L15" s="77">
        <f t="shared" si="0"/>
        <v>0</v>
      </c>
      <c r="M15" s="250">
        <v>9</v>
      </c>
      <c r="N15" s="250">
        <v>8</v>
      </c>
      <c r="O15" s="250">
        <v>6</v>
      </c>
      <c r="P15" s="131">
        <f t="shared" si="1"/>
        <v>23</v>
      </c>
      <c r="Q15" s="250">
        <v>2</v>
      </c>
      <c r="R15" s="250">
        <v>5</v>
      </c>
      <c r="S15" s="250">
        <v>4</v>
      </c>
      <c r="T15" s="131">
        <f t="shared" si="2"/>
        <v>11</v>
      </c>
      <c r="U15" s="250"/>
      <c r="V15" s="250"/>
      <c r="W15" s="250"/>
      <c r="X15" s="131">
        <f t="shared" si="3"/>
        <v>0</v>
      </c>
      <c r="Y15" s="132">
        <f t="shared" si="4"/>
        <v>34</v>
      </c>
    </row>
    <row r="16" spans="1:28" s="3" customFormat="1" ht="56.25" customHeight="1">
      <c r="A16" s="129"/>
      <c r="B16" s="130"/>
      <c r="C16" s="9" t="s">
        <v>405</v>
      </c>
      <c r="D16" s="4">
        <v>2002</v>
      </c>
      <c r="E16" s="4"/>
      <c r="F16" s="133" t="s">
        <v>407</v>
      </c>
      <c r="G16" s="9" t="s">
        <v>32</v>
      </c>
      <c r="H16" s="75" t="s">
        <v>33</v>
      </c>
      <c r="I16" s="127"/>
      <c r="J16" s="127"/>
      <c r="K16" s="127"/>
      <c r="L16" s="77">
        <f t="shared" si="0"/>
        <v>0</v>
      </c>
      <c r="M16" s="250">
        <v>3</v>
      </c>
      <c r="N16" s="250">
        <v>6</v>
      </c>
      <c r="O16" s="250">
        <v>7</v>
      </c>
      <c r="P16" s="131">
        <f t="shared" si="1"/>
        <v>16</v>
      </c>
      <c r="Q16" s="250">
        <v>4</v>
      </c>
      <c r="R16" s="250">
        <v>6</v>
      </c>
      <c r="S16" s="250"/>
      <c r="T16" s="131">
        <f t="shared" si="2"/>
        <v>10</v>
      </c>
      <c r="U16" s="250"/>
      <c r="V16" s="250"/>
      <c r="W16" s="250"/>
      <c r="X16" s="131">
        <f t="shared" si="3"/>
        <v>0</v>
      </c>
      <c r="Y16" s="132">
        <f t="shared" si="4"/>
        <v>26</v>
      </c>
    </row>
    <row r="17" spans="1:25" s="3" customFormat="1" ht="56.25" customHeight="1">
      <c r="A17" s="129"/>
      <c r="B17" s="130"/>
      <c r="C17" s="9" t="s">
        <v>147</v>
      </c>
      <c r="D17" s="4">
        <v>2001</v>
      </c>
      <c r="E17" s="4" t="s">
        <v>72</v>
      </c>
      <c r="F17" s="133" t="s">
        <v>409</v>
      </c>
      <c r="G17" s="133" t="s">
        <v>150</v>
      </c>
      <c r="H17" s="75" t="s">
        <v>276</v>
      </c>
      <c r="I17" s="242"/>
      <c r="J17" s="242"/>
      <c r="K17" s="242"/>
      <c r="L17" s="77">
        <f t="shared" si="0"/>
        <v>0</v>
      </c>
      <c r="M17" s="250">
        <v>5</v>
      </c>
      <c r="N17" s="250">
        <v>9</v>
      </c>
      <c r="O17" s="250">
        <v>4</v>
      </c>
      <c r="P17" s="131">
        <f t="shared" si="1"/>
        <v>18</v>
      </c>
      <c r="Q17" s="250"/>
      <c r="R17" s="250"/>
      <c r="S17" s="250"/>
      <c r="T17" s="131">
        <f t="shared" si="2"/>
        <v>0</v>
      </c>
      <c r="U17" s="250">
        <v>4</v>
      </c>
      <c r="V17" s="250"/>
      <c r="W17" s="250">
        <v>3</v>
      </c>
      <c r="X17" s="131">
        <f t="shared" si="3"/>
        <v>7</v>
      </c>
      <c r="Y17" s="132">
        <f t="shared" si="4"/>
        <v>25</v>
      </c>
    </row>
    <row r="18" spans="1:25" s="3" customFormat="1" ht="77.25" customHeight="1">
      <c r="A18" s="129"/>
      <c r="B18" s="130"/>
      <c r="C18" s="9" t="s">
        <v>96</v>
      </c>
      <c r="D18" s="4">
        <v>1999</v>
      </c>
      <c r="E18" s="4" t="s">
        <v>97</v>
      </c>
      <c r="F18" s="133" t="s">
        <v>403</v>
      </c>
      <c r="G18" s="9" t="s">
        <v>98</v>
      </c>
      <c r="H18" s="75" t="s">
        <v>67</v>
      </c>
      <c r="I18" s="127"/>
      <c r="J18" s="127"/>
      <c r="K18" s="127"/>
      <c r="L18" s="77">
        <f t="shared" si="0"/>
        <v>0</v>
      </c>
      <c r="M18" s="250">
        <v>8</v>
      </c>
      <c r="N18" s="250">
        <v>3</v>
      </c>
      <c r="O18" s="250">
        <v>9</v>
      </c>
      <c r="P18" s="131">
        <f t="shared" si="1"/>
        <v>20</v>
      </c>
      <c r="Q18" s="250"/>
      <c r="R18" s="250"/>
      <c r="S18" s="250"/>
      <c r="T18" s="131">
        <f t="shared" si="2"/>
        <v>0</v>
      </c>
      <c r="U18" s="250"/>
      <c r="V18" s="250"/>
      <c r="W18" s="250"/>
      <c r="X18" s="131">
        <f t="shared" si="3"/>
        <v>0</v>
      </c>
      <c r="Y18" s="132">
        <f t="shared" si="4"/>
        <v>20</v>
      </c>
    </row>
    <row r="19" spans="1:25" s="3" customFormat="1" ht="80.25" customHeight="1">
      <c r="A19" s="129"/>
      <c r="B19" s="130"/>
      <c r="C19" s="9" t="s">
        <v>99</v>
      </c>
      <c r="D19" s="4">
        <f>2013-11</f>
        <v>2002</v>
      </c>
      <c r="E19" s="4"/>
      <c r="F19" s="9" t="s">
        <v>411</v>
      </c>
      <c r="G19" s="9" t="s">
        <v>59</v>
      </c>
      <c r="H19" s="75" t="s">
        <v>61</v>
      </c>
      <c r="I19" s="155"/>
      <c r="J19" s="155"/>
      <c r="K19" s="155"/>
      <c r="L19" s="77">
        <f t="shared" si="0"/>
        <v>0</v>
      </c>
      <c r="M19" s="250">
        <v>7</v>
      </c>
      <c r="N19" s="250">
        <v>5</v>
      </c>
      <c r="O19" s="250">
        <v>2</v>
      </c>
      <c r="P19" s="131">
        <f t="shared" si="1"/>
        <v>14</v>
      </c>
      <c r="Q19" s="250"/>
      <c r="R19" s="250">
        <v>3</v>
      </c>
      <c r="S19" s="250">
        <v>2</v>
      </c>
      <c r="T19" s="131">
        <f t="shared" si="2"/>
        <v>5</v>
      </c>
      <c r="U19" s="250"/>
      <c r="V19" s="250"/>
      <c r="W19" s="250"/>
      <c r="X19" s="131">
        <f t="shared" si="3"/>
        <v>0</v>
      </c>
      <c r="Y19" s="132">
        <f t="shared" si="4"/>
        <v>19</v>
      </c>
    </row>
    <row r="20" spans="1:25" s="3" customFormat="1" ht="74.25" customHeight="1">
      <c r="A20" s="129"/>
      <c r="B20" s="130"/>
      <c r="C20" s="9" t="s">
        <v>404</v>
      </c>
      <c r="D20" s="4">
        <v>2001</v>
      </c>
      <c r="E20" s="4"/>
      <c r="F20" s="133" t="s">
        <v>406</v>
      </c>
      <c r="G20" s="9" t="s">
        <v>32</v>
      </c>
      <c r="H20" s="75" t="s">
        <v>33</v>
      </c>
      <c r="I20" s="127"/>
      <c r="J20" s="127"/>
      <c r="K20" s="127"/>
      <c r="L20" s="77">
        <f t="shared" si="0"/>
        <v>0</v>
      </c>
      <c r="M20" s="250">
        <v>4</v>
      </c>
      <c r="N20" s="250">
        <v>7</v>
      </c>
      <c r="O20" s="250">
        <v>8</v>
      </c>
      <c r="P20" s="131">
        <f t="shared" si="1"/>
        <v>19</v>
      </c>
      <c r="Q20" s="250"/>
      <c r="R20" s="250"/>
      <c r="S20" s="250"/>
      <c r="T20" s="131">
        <f t="shared" si="2"/>
        <v>0</v>
      </c>
      <c r="U20" s="250"/>
      <c r="V20" s="250"/>
      <c r="W20" s="250"/>
      <c r="X20" s="131">
        <f t="shared" si="3"/>
        <v>0</v>
      </c>
      <c r="Y20" s="132">
        <f t="shared" si="4"/>
        <v>19</v>
      </c>
    </row>
    <row r="21" spans="1:25" s="3" customFormat="1" ht="74.25" customHeight="1">
      <c r="A21" s="129"/>
      <c r="B21" s="130"/>
      <c r="C21" s="9" t="s">
        <v>147</v>
      </c>
      <c r="D21" s="4">
        <v>2001</v>
      </c>
      <c r="E21" s="4" t="s">
        <v>72</v>
      </c>
      <c r="F21" s="133" t="s">
        <v>149</v>
      </c>
      <c r="G21" s="133" t="s">
        <v>150</v>
      </c>
      <c r="H21" s="75" t="s">
        <v>276</v>
      </c>
      <c r="I21" s="242">
        <v>4</v>
      </c>
      <c r="J21" s="242">
        <v>3</v>
      </c>
      <c r="K21" s="242">
        <v>1</v>
      </c>
      <c r="L21" s="77">
        <f t="shared" si="0"/>
        <v>8</v>
      </c>
      <c r="M21" s="250"/>
      <c r="N21" s="250"/>
      <c r="O21" s="250"/>
      <c r="P21" s="131">
        <f t="shared" si="1"/>
        <v>0</v>
      </c>
      <c r="Q21" s="250">
        <v>3</v>
      </c>
      <c r="R21" s="250">
        <v>1</v>
      </c>
      <c r="S21" s="250">
        <v>1</v>
      </c>
      <c r="T21" s="131">
        <f t="shared" si="2"/>
        <v>5</v>
      </c>
      <c r="U21" s="250">
        <v>1</v>
      </c>
      <c r="V21" s="250"/>
      <c r="W21" s="250">
        <v>1</v>
      </c>
      <c r="X21" s="131">
        <f t="shared" si="3"/>
        <v>2</v>
      </c>
      <c r="Y21" s="132">
        <f t="shared" si="4"/>
        <v>15</v>
      </c>
    </row>
    <row r="22" spans="1:25" s="3" customFormat="1" ht="75.75" customHeight="1">
      <c r="A22" s="129"/>
      <c r="B22" s="130"/>
      <c r="C22" s="9" t="s">
        <v>99</v>
      </c>
      <c r="D22" s="4">
        <v>2002</v>
      </c>
      <c r="E22" s="4"/>
      <c r="F22" s="9" t="s">
        <v>191</v>
      </c>
      <c r="G22" s="9" t="s">
        <v>59</v>
      </c>
      <c r="H22" s="75" t="s">
        <v>61</v>
      </c>
      <c r="I22" s="309">
        <v>6</v>
      </c>
      <c r="J22" s="309">
        <v>5</v>
      </c>
      <c r="K22" s="309"/>
      <c r="L22" s="77">
        <f t="shared" si="0"/>
        <v>11</v>
      </c>
      <c r="M22" s="250"/>
      <c r="N22" s="250"/>
      <c r="O22" s="250"/>
      <c r="P22" s="131">
        <f t="shared" si="1"/>
        <v>0</v>
      </c>
      <c r="Q22" s="250"/>
      <c r="R22" s="250"/>
      <c r="S22" s="250"/>
      <c r="T22" s="131">
        <f t="shared" si="2"/>
        <v>0</v>
      </c>
      <c r="U22" s="250"/>
      <c r="V22" s="250"/>
      <c r="W22" s="250"/>
      <c r="X22" s="131">
        <f t="shared" si="3"/>
        <v>0</v>
      </c>
      <c r="Y22" s="132">
        <f t="shared" si="4"/>
        <v>11</v>
      </c>
    </row>
    <row r="23" spans="1:25" s="3" customFormat="1" ht="80.25" customHeight="1">
      <c r="A23" s="129"/>
      <c r="B23" s="130"/>
      <c r="C23" s="9" t="s">
        <v>145</v>
      </c>
      <c r="D23" s="4">
        <v>1999</v>
      </c>
      <c r="E23" s="4"/>
      <c r="F23" s="9" t="s">
        <v>146</v>
      </c>
      <c r="G23" s="9" t="s">
        <v>78</v>
      </c>
      <c r="H23" s="75" t="s">
        <v>85</v>
      </c>
      <c r="I23" s="124">
        <v>2</v>
      </c>
      <c r="J23" s="124">
        <v>4</v>
      </c>
      <c r="K23" s="124">
        <v>3</v>
      </c>
      <c r="L23" s="77">
        <f t="shared" si="0"/>
        <v>9</v>
      </c>
      <c r="M23" s="250"/>
      <c r="N23" s="250"/>
      <c r="O23" s="250"/>
      <c r="P23" s="131">
        <f t="shared" si="1"/>
        <v>0</v>
      </c>
      <c r="Q23" s="250"/>
      <c r="R23" s="250"/>
      <c r="S23" s="250"/>
      <c r="T23" s="131">
        <f t="shared" si="2"/>
        <v>0</v>
      </c>
      <c r="U23" s="250"/>
      <c r="V23" s="250"/>
      <c r="W23" s="250"/>
      <c r="X23" s="131">
        <f t="shared" si="3"/>
        <v>0</v>
      </c>
      <c r="Y23" s="132">
        <f t="shared" si="4"/>
        <v>9</v>
      </c>
    </row>
    <row r="24" spans="1:25" s="3" customFormat="1" ht="81.75" customHeight="1">
      <c r="A24" s="129"/>
      <c r="B24" s="130"/>
      <c r="C24" s="9" t="s">
        <v>145</v>
      </c>
      <c r="D24" s="4">
        <v>2000</v>
      </c>
      <c r="E24" s="4"/>
      <c r="F24" s="9" t="s">
        <v>412</v>
      </c>
      <c r="G24" s="9" t="s">
        <v>78</v>
      </c>
      <c r="H24" s="75" t="s">
        <v>85</v>
      </c>
      <c r="I24" s="124"/>
      <c r="J24" s="124"/>
      <c r="K24" s="124"/>
      <c r="L24" s="77">
        <f t="shared" si="0"/>
        <v>0</v>
      </c>
      <c r="M24" s="250">
        <v>2</v>
      </c>
      <c r="N24" s="250">
        <v>1</v>
      </c>
      <c r="O24" s="250">
        <v>1</v>
      </c>
      <c r="P24" s="131">
        <f t="shared" si="1"/>
        <v>4</v>
      </c>
      <c r="Q24" s="250"/>
      <c r="R24" s="250"/>
      <c r="S24" s="250"/>
      <c r="T24" s="131">
        <f t="shared" si="2"/>
        <v>0</v>
      </c>
      <c r="U24" s="250"/>
      <c r="V24" s="250"/>
      <c r="W24" s="250"/>
      <c r="X24" s="131">
        <f t="shared" si="3"/>
        <v>0</v>
      </c>
      <c r="Y24" s="132">
        <f t="shared" si="4"/>
        <v>4</v>
      </c>
    </row>
    <row r="25" spans="1:25" s="3" customFormat="1" ht="73.5" hidden="1" customHeight="1">
      <c r="A25" s="129"/>
      <c r="B25" s="130"/>
      <c r="C25" s="9" t="s">
        <v>99</v>
      </c>
      <c r="D25" s="4">
        <f>2013-11</f>
        <v>2002</v>
      </c>
      <c r="E25" s="4"/>
      <c r="F25" s="9" t="s">
        <v>410</v>
      </c>
      <c r="G25" s="9" t="s">
        <v>59</v>
      </c>
      <c r="H25" s="75" t="s">
        <v>61</v>
      </c>
      <c r="I25" s="124"/>
      <c r="J25" s="124"/>
      <c r="K25" s="124"/>
      <c r="L25" s="77">
        <f t="shared" si="0"/>
        <v>0</v>
      </c>
      <c r="M25" s="250"/>
      <c r="N25" s="250"/>
      <c r="O25" s="250"/>
      <c r="P25" s="131">
        <f t="shared" si="1"/>
        <v>0</v>
      </c>
      <c r="Q25" s="250"/>
      <c r="R25" s="250"/>
      <c r="S25" s="250"/>
      <c r="T25" s="131">
        <f t="shared" si="2"/>
        <v>0</v>
      </c>
      <c r="U25" s="250"/>
      <c r="V25" s="250"/>
      <c r="W25" s="250"/>
      <c r="X25" s="131">
        <f t="shared" si="3"/>
        <v>0</v>
      </c>
      <c r="Y25" s="132">
        <f t="shared" si="4"/>
        <v>0</v>
      </c>
    </row>
    <row r="26" spans="1:25" s="3" customFormat="1" ht="73.5" customHeight="1">
      <c r="A26" s="129"/>
      <c r="B26" s="130"/>
      <c r="C26" s="9" t="s">
        <v>777</v>
      </c>
      <c r="D26" s="4">
        <v>2000</v>
      </c>
      <c r="E26" s="4"/>
      <c r="F26" s="9" t="s">
        <v>778</v>
      </c>
      <c r="G26" s="9" t="s">
        <v>799</v>
      </c>
      <c r="H26" s="75" t="s">
        <v>800</v>
      </c>
      <c r="I26" s="124"/>
      <c r="J26" s="124"/>
      <c r="K26" s="124"/>
      <c r="L26" s="77">
        <f t="shared" si="0"/>
        <v>0</v>
      </c>
      <c r="M26" s="250"/>
      <c r="N26" s="250"/>
      <c r="O26" s="250"/>
      <c r="P26" s="131">
        <f t="shared" si="1"/>
        <v>0</v>
      </c>
      <c r="Q26" s="250"/>
      <c r="R26" s="250"/>
      <c r="S26" s="250"/>
      <c r="T26" s="131">
        <f t="shared" si="2"/>
        <v>0</v>
      </c>
      <c r="U26" s="250">
        <v>3</v>
      </c>
      <c r="V26" s="250"/>
      <c r="W26" s="250"/>
      <c r="X26" s="131">
        <f t="shared" si="3"/>
        <v>3</v>
      </c>
      <c r="Y26" s="132">
        <f t="shared" si="4"/>
        <v>3</v>
      </c>
    </row>
    <row r="27" spans="1:25" s="3" customFormat="1" ht="73.5" customHeight="1">
      <c r="A27" s="129"/>
      <c r="B27" s="130"/>
      <c r="C27" s="9" t="s">
        <v>147</v>
      </c>
      <c r="D27" s="4">
        <v>2001</v>
      </c>
      <c r="E27" s="4" t="s">
        <v>72</v>
      </c>
      <c r="F27" s="133" t="s">
        <v>575</v>
      </c>
      <c r="G27" s="133" t="s">
        <v>150</v>
      </c>
      <c r="H27" s="75" t="s">
        <v>276</v>
      </c>
      <c r="I27" s="249"/>
      <c r="J27" s="249"/>
      <c r="K27" s="249"/>
      <c r="L27" s="77"/>
      <c r="M27" s="250"/>
      <c r="N27" s="250"/>
      <c r="O27" s="250"/>
      <c r="P27" s="131"/>
      <c r="Q27" s="250"/>
      <c r="R27" s="250">
        <v>2</v>
      </c>
      <c r="S27" s="250"/>
      <c r="T27" s="131">
        <f t="shared" si="2"/>
        <v>2</v>
      </c>
      <c r="U27" s="250"/>
      <c r="V27" s="250"/>
      <c r="W27" s="250"/>
      <c r="X27" s="131">
        <f t="shared" si="3"/>
        <v>0</v>
      </c>
      <c r="Y27" s="132">
        <f t="shared" si="4"/>
        <v>2</v>
      </c>
    </row>
    <row r="28" spans="1:25" s="3" customFormat="1" ht="73.5" customHeight="1">
      <c r="A28" s="129"/>
      <c r="B28" s="130"/>
      <c r="C28" s="9" t="s">
        <v>777</v>
      </c>
      <c r="D28" s="4">
        <v>2000</v>
      </c>
      <c r="E28" s="4"/>
      <c r="F28" s="9" t="s">
        <v>779</v>
      </c>
      <c r="G28" s="9" t="s">
        <v>799</v>
      </c>
      <c r="H28" s="75" t="s">
        <v>800</v>
      </c>
      <c r="I28" s="249"/>
      <c r="J28" s="249"/>
      <c r="K28" s="249"/>
      <c r="L28" s="77">
        <f>K28+J28+I28</f>
        <v>0</v>
      </c>
      <c r="M28" s="250"/>
      <c r="N28" s="250"/>
      <c r="O28" s="250"/>
      <c r="P28" s="131">
        <f>O28+N28+M28</f>
        <v>0</v>
      </c>
      <c r="Q28" s="250"/>
      <c r="R28" s="250"/>
      <c r="S28" s="250"/>
      <c r="T28" s="131">
        <f t="shared" si="2"/>
        <v>0</v>
      </c>
      <c r="U28" s="250">
        <v>2</v>
      </c>
      <c r="V28" s="250"/>
      <c r="W28" s="250"/>
      <c r="X28" s="131">
        <f t="shared" si="3"/>
        <v>2</v>
      </c>
      <c r="Y28" s="132">
        <f t="shared" si="4"/>
        <v>2</v>
      </c>
    </row>
    <row r="29" spans="1:25" s="2" customFormat="1" ht="35.1" customHeight="1">
      <c r="A29" s="38"/>
      <c r="B29" s="39"/>
      <c r="C29" s="40"/>
      <c r="D29" s="41"/>
      <c r="E29" s="41"/>
      <c r="F29" s="42"/>
      <c r="G29" s="42"/>
      <c r="H29" s="43"/>
      <c r="M29" s="449"/>
      <c r="N29" s="449"/>
      <c r="O29" s="449"/>
      <c r="Q29" s="449"/>
      <c r="R29" s="449"/>
      <c r="S29" s="449"/>
      <c r="U29" s="449"/>
      <c r="V29" s="449"/>
      <c r="W29" s="449"/>
    </row>
    <row r="30" spans="1:25" s="1" customFormat="1" ht="30.75" customHeight="1">
      <c r="A30" s="44"/>
      <c r="B30" s="44"/>
      <c r="D30" s="45" t="s">
        <v>260</v>
      </c>
      <c r="E30" s="46"/>
      <c r="F30" s="46"/>
      <c r="H30" s="47" t="s">
        <v>278</v>
      </c>
      <c r="M30" s="168"/>
      <c r="N30" s="168"/>
      <c r="O30" s="168"/>
      <c r="Q30" s="168"/>
      <c r="R30" s="168"/>
      <c r="S30" s="168"/>
      <c r="U30" s="168"/>
      <c r="V30" s="168"/>
      <c r="W30" s="168"/>
    </row>
    <row r="31" spans="1:25" s="1" customFormat="1" ht="30.75" customHeight="1">
      <c r="A31" s="44"/>
      <c r="B31" s="44"/>
      <c r="D31" s="45"/>
      <c r="E31" s="46"/>
      <c r="F31" s="46"/>
      <c r="H31" s="47"/>
      <c r="M31" s="168"/>
      <c r="N31" s="168"/>
      <c r="O31" s="168"/>
      <c r="Q31" s="168"/>
      <c r="R31" s="168"/>
      <c r="S31" s="168"/>
      <c r="U31" s="168"/>
      <c r="V31" s="168"/>
      <c r="W31" s="168"/>
    </row>
    <row r="32" spans="1:25" s="1" customFormat="1" ht="30.75" customHeight="1">
      <c r="A32" s="44"/>
      <c r="B32" s="44"/>
      <c r="D32" s="45" t="s">
        <v>261</v>
      </c>
      <c r="E32" s="46"/>
      <c r="F32" s="46"/>
      <c r="H32" s="47" t="s">
        <v>262</v>
      </c>
      <c r="M32" s="168"/>
      <c r="N32" s="168"/>
      <c r="O32" s="168"/>
      <c r="Q32" s="168"/>
      <c r="R32" s="168"/>
      <c r="S32" s="168"/>
      <c r="U32" s="168"/>
      <c r="V32" s="168"/>
      <c r="W32" s="168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ortState ref="C12:Y28">
    <sortCondition descending="1" ref="Y12:Y28"/>
  </sortState>
  <mergeCells count="35">
    <mergeCell ref="I9:I10"/>
    <mergeCell ref="J9:J10"/>
    <mergeCell ref="K9:K10"/>
    <mergeCell ref="A8:A10"/>
    <mergeCell ref="B8:B10"/>
    <mergeCell ref="A5:S5"/>
    <mergeCell ref="B6:AA6"/>
    <mergeCell ref="A2:H2"/>
    <mergeCell ref="A3:H3"/>
    <mergeCell ref="A4:Q4"/>
    <mergeCell ref="Q9:Q10"/>
    <mergeCell ref="U8:W8"/>
    <mergeCell ref="X8:X10"/>
    <mergeCell ref="U9:U10"/>
    <mergeCell ref="V9:V10"/>
    <mergeCell ref="W9:W10"/>
    <mergeCell ref="R9:R10"/>
    <mergeCell ref="S9:S10"/>
    <mergeCell ref="I8:K8"/>
    <mergeCell ref="A1:S1"/>
    <mergeCell ref="Y8:Y10"/>
    <mergeCell ref="C8:C10"/>
    <mergeCell ref="D8:D10"/>
    <mergeCell ref="E8:E10"/>
    <mergeCell ref="M8:O8"/>
    <mergeCell ref="P8:P10"/>
    <mergeCell ref="M9:M10"/>
    <mergeCell ref="N9:N10"/>
    <mergeCell ref="O9:O10"/>
    <mergeCell ref="F8:F10"/>
    <mergeCell ref="G8:G10"/>
    <mergeCell ref="H8:H10"/>
    <mergeCell ref="L8:L10"/>
    <mergeCell ref="Q8:S8"/>
    <mergeCell ref="T8:T10"/>
  </mergeCells>
  <pageMargins left="0.11811023622047245" right="0.11811023622047245" top="0.15748031496062992" bottom="0.15748031496062992" header="0.31496062992125984" footer="0.31496062992125984"/>
  <pageSetup paperSize="9"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65"/>
  <sheetViews>
    <sheetView zoomScale="38" zoomScaleNormal="38" workbookViewId="0">
      <selection activeCell="B8" sqref="B8:AA8"/>
    </sheetView>
  </sheetViews>
  <sheetFormatPr defaultRowHeight="15"/>
  <cols>
    <col min="3" max="3" width="57.42578125" customWidth="1"/>
    <col min="4" max="4" width="15" customWidth="1"/>
    <col min="5" max="5" width="43.85546875" customWidth="1"/>
    <col min="6" max="6" width="32.5703125" customWidth="1"/>
    <col min="7" max="7" width="40.28515625" customWidth="1"/>
    <col min="8" max="8" width="11.28515625" customWidth="1"/>
    <col min="12" max="14" width="9.140625" style="173"/>
    <col min="15" max="15" width="12.7109375" style="294" customWidth="1"/>
    <col min="16" max="18" width="9.140625" style="173"/>
    <col min="19" max="19" width="13.42578125" customWidth="1"/>
    <col min="20" max="22" width="9.140625" style="173"/>
    <col min="23" max="23" width="12.7109375" customWidth="1"/>
    <col min="24" max="24" width="9.5703125" style="173" customWidth="1"/>
    <col min="25" max="26" width="9.140625" style="173"/>
    <col min="27" max="27" width="12.7109375" customWidth="1"/>
    <col min="28" max="30" width="9.140625" style="173"/>
    <col min="31" max="31" width="12.7109375" customWidth="1"/>
    <col min="32" max="32" width="13.85546875" customWidth="1"/>
  </cols>
  <sheetData>
    <row r="1" spans="1:32" s="462" customFormat="1" ht="37.5" customHeight="1">
      <c r="B1" s="603" t="s">
        <v>206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467"/>
    </row>
    <row r="2" spans="1:32" s="462" customFormat="1" ht="37.5" customHeight="1"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66"/>
      <c r="M2" s="466"/>
      <c r="N2" s="466"/>
      <c r="O2" s="427"/>
      <c r="P2" s="466"/>
      <c r="Q2" s="466"/>
      <c r="R2" s="466"/>
      <c r="S2" s="427"/>
      <c r="T2" s="466"/>
      <c r="U2" s="466"/>
      <c r="V2" s="466"/>
      <c r="W2" s="427"/>
      <c r="X2" s="466"/>
      <c r="Y2" s="466"/>
      <c r="Z2" s="466"/>
      <c r="AA2" s="427"/>
      <c r="AB2" s="466"/>
      <c r="AC2" s="466"/>
      <c r="AD2" s="467"/>
    </row>
    <row r="3" spans="1:32" s="462" customFormat="1" ht="26.25" customHeight="1">
      <c r="B3" s="605" t="s">
        <v>448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</row>
    <row r="4" spans="1:32" s="462" customFormat="1" ht="31.5">
      <c r="B4" s="612"/>
      <c r="C4" s="612"/>
      <c r="D4" s="612"/>
      <c r="E4" s="612"/>
      <c r="F4" s="612"/>
      <c r="G4" s="612"/>
      <c r="L4" s="467"/>
      <c r="M4" s="467"/>
      <c r="N4" s="467"/>
      <c r="O4" s="463"/>
      <c r="P4" s="467"/>
      <c r="Q4" s="467"/>
      <c r="R4" s="467"/>
      <c r="T4" s="467"/>
      <c r="U4" s="467"/>
      <c r="V4" s="467"/>
      <c r="X4" s="467"/>
      <c r="Y4" s="467"/>
      <c r="Z4" s="467"/>
      <c r="AB4" s="467"/>
      <c r="AC4" s="467"/>
      <c r="AD4" s="467"/>
    </row>
    <row r="5" spans="1:32" s="462" customFormat="1" ht="38.25" customHeight="1">
      <c r="B5" s="605" t="s">
        <v>596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467"/>
    </row>
    <row r="6" spans="1:32" s="462" customFormat="1" ht="38.25" customHeight="1"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68"/>
      <c r="M6" s="468"/>
      <c r="N6" s="468"/>
      <c r="O6" s="429"/>
      <c r="P6" s="468"/>
      <c r="Q6" s="468"/>
      <c r="R6" s="468"/>
      <c r="S6" s="429"/>
      <c r="T6" s="468"/>
      <c r="U6" s="468"/>
      <c r="V6" s="468"/>
      <c r="W6" s="429"/>
      <c r="X6" s="468"/>
      <c r="Y6" s="468"/>
      <c r="Z6" s="468"/>
      <c r="AA6" s="429"/>
      <c r="AB6" s="468"/>
      <c r="AC6" s="468"/>
      <c r="AD6" s="467"/>
    </row>
    <row r="7" spans="1:32" s="462" customFormat="1" ht="57.75" customHeight="1">
      <c r="B7" s="564" t="s">
        <v>207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</row>
    <row r="8" spans="1:32" s="48" customFormat="1" ht="56.25" customHeight="1">
      <c r="A8" s="459"/>
      <c r="B8" s="564" t="s">
        <v>860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450"/>
    </row>
    <row r="9" spans="1:32" ht="26.25" thickBot="1">
      <c r="B9" s="60"/>
      <c r="C9" s="60"/>
      <c r="D9" s="60"/>
      <c r="E9" s="60"/>
      <c r="F9" s="60"/>
      <c r="G9" s="60"/>
    </row>
    <row r="10" spans="1:32" ht="30.75" customHeight="1">
      <c r="B10" s="615" t="s">
        <v>259</v>
      </c>
      <c r="C10" s="617" t="s">
        <v>209</v>
      </c>
      <c r="D10" s="617" t="s">
        <v>210</v>
      </c>
      <c r="E10" s="617" t="s">
        <v>1</v>
      </c>
      <c r="F10" s="617" t="s">
        <v>2</v>
      </c>
      <c r="G10" s="631" t="s">
        <v>3</v>
      </c>
      <c r="H10" s="624" t="s">
        <v>864</v>
      </c>
      <c r="I10" s="624"/>
      <c r="J10" s="624"/>
      <c r="K10" s="554" t="s">
        <v>297</v>
      </c>
      <c r="L10" s="625" t="s">
        <v>325</v>
      </c>
      <c r="M10" s="625"/>
      <c r="N10" s="625"/>
      <c r="O10" s="621" t="s">
        <v>345</v>
      </c>
      <c r="P10" s="625" t="s">
        <v>459</v>
      </c>
      <c r="Q10" s="625"/>
      <c r="R10" s="625"/>
      <c r="S10" s="580" t="s">
        <v>460</v>
      </c>
      <c r="T10" s="625" t="s">
        <v>604</v>
      </c>
      <c r="U10" s="625"/>
      <c r="V10" s="625"/>
      <c r="W10" s="580" t="s">
        <v>605</v>
      </c>
      <c r="X10" s="625" t="s">
        <v>699</v>
      </c>
      <c r="Y10" s="625"/>
      <c r="Z10" s="625"/>
      <c r="AA10" s="580" t="s">
        <v>727</v>
      </c>
      <c r="AB10" s="625" t="s">
        <v>729</v>
      </c>
      <c r="AC10" s="625"/>
      <c r="AD10" s="625"/>
      <c r="AE10" s="580" t="s">
        <v>727</v>
      </c>
      <c r="AF10" s="583" t="s">
        <v>734</v>
      </c>
    </row>
    <row r="11" spans="1:32" ht="30" customHeight="1">
      <c r="B11" s="616"/>
      <c r="C11" s="618"/>
      <c r="D11" s="618"/>
      <c r="E11" s="618"/>
      <c r="F11" s="618"/>
      <c r="G11" s="632"/>
      <c r="H11" s="626">
        <v>41355</v>
      </c>
      <c r="I11" s="626">
        <v>41356</v>
      </c>
      <c r="J11" s="628" t="s">
        <v>294</v>
      </c>
      <c r="K11" s="623"/>
      <c r="L11" s="630">
        <v>41376</v>
      </c>
      <c r="M11" s="619">
        <v>41377</v>
      </c>
      <c r="N11" s="619">
        <v>41378</v>
      </c>
      <c r="O11" s="621"/>
      <c r="P11" s="630">
        <v>41425</v>
      </c>
      <c r="Q11" s="619">
        <v>41306</v>
      </c>
      <c r="R11" s="619">
        <v>41427</v>
      </c>
      <c r="S11" s="580"/>
      <c r="T11" s="613" t="s">
        <v>626</v>
      </c>
      <c r="U11" s="613" t="s">
        <v>764</v>
      </c>
      <c r="V11" s="613" t="s">
        <v>765</v>
      </c>
      <c r="W11" s="580"/>
      <c r="X11" s="613" t="s">
        <v>696</v>
      </c>
      <c r="Y11" s="613" t="s">
        <v>704</v>
      </c>
      <c r="Z11" s="613" t="s">
        <v>705</v>
      </c>
      <c r="AA11" s="580"/>
      <c r="AB11" s="613" t="s">
        <v>768</v>
      </c>
      <c r="AC11" s="613" t="s">
        <v>804</v>
      </c>
      <c r="AD11" s="613" t="s">
        <v>805</v>
      </c>
      <c r="AE11" s="580"/>
      <c r="AF11" s="584"/>
    </row>
    <row r="12" spans="1:32" ht="157.5" customHeight="1">
      <c r="B12" s="616"/>
      <c r="C12" s="618"/>
      <c r="D12" s="618"/>
      <c r="E12" s="618"/>
      <c r="F12" s="618"/>
      <c r="G12" s="632"/>
      <c r="H12" s="627"/>
      <c r="I12" s="627"/>
      <c r="J12" s="629"/>
      <c r="K12" s="623"/>
      <c r="L12" s="613"/>
      <c r="M12" s="620"/>
      <c r="N12" s="620"/>
      <c r="O12" s="622"/>
      <c r="P12" s="613"/>
      <c r="Q12" s="620"/>
      <c r="R12" s="620"/>
      <c r="S12" s="554"/>
      <c r="T12" s="614"/>
      <c r="U12" s="614"/>
      <c r="V12" s="614"/>
      <c r="W12" s="554"/>
      <c r="X12" s="614"/>
      <c r="Y12" s="614"/>
      <c r="Z12" s="614"/>
      <c r="AA12" s="554"/>
      <c r="AB12" s="614"/>
      <c r="AC12" s="614"/>
      <c r="AD12" s="614"/>
      <c r="AE12" s="554"/>
      <c r="AF12" s="584"/>
    </row>
    <row r="13" spans="1:32" ht="102.75" customHeight="1">
      <c r="B13" s="140">
        <v>1</v>
      </c>
      <c r="C13" s="120" t="s">
        <v>483</v>
      </c>
      <c r="D13" s="115">
        <v>1999</v>
      </c>
      <c r="E13" s="120" t="s">
        <v>484</v>
      </c>
      <c r="F13" s="464" t="s">
        <v>487</v>
      </c>
      <c r="G13" s="464" t="s">
        <v>482</v>
      </c>
      <c r="H13" s="246"/>
      <c r="I13" s="246"/>
      <c r="J13" s="246"/>
      <c r="K13" s="244">
        <v>0</v>
      </c>
      <c r="L13" s="469"/>
      <c r="M13" s="469"/>
      <c r="N13" s="469"/>
      <c r="O13" s="295">
        <f t="shared" ref="O13:O38" si="0">N13+M13+L13</f>
        <v>0</v>
      </c>
      <c r="P13" s="469">
        <v>2</v>
      </c>
      <c r="Q13" s="469">
        <v>6</v>
      </c>
      <c r="R13" s="469">
        <v>4</v>
      </c>
      <c r="S13" s="244">
        <f t="shared" ref="S13:S38" si="1">R13+Q13+P13</f>
        <v>12</v>
      </c>
      <c r="T13" s="469"/>
      <c r="U13" s="469"/>
      <c r="V13" s="469"/>
      <c r="W13" s="244">
        <f t="shared" ref="W13:W41" si="2">V13+U13+T13</f>
        <v>0</v>
      </c>
      <c r="X13" s="469"/>
      <c r="Y13" s="469"/>
      <c r="Z13" s="469"/>
      <c r="AA13" s="244">
        <f t="shared" ref="AA13:AA41" si="3">Z13+Y13+X13</f>
        <v>0</v>
      </c>
      <c r="AB13" s="469"/>
      <c r="AC13" s="469"/>
      <c r="AD13" s="469"/>
      <c r="AE13" s="244">
        <f t="shared" ref="AE13:AE41" si="4">AD13+AC13+AB13</f>
        <v>0</v>
      </c>
      <c r="AF13" s="245">
        <f t="shared" ref="AF13:AF41" si="5">S13+O13+K13+W13+AA13+AE13</f>
        <v>12</v>
      </c>
    </row>
    <row r="14" spans="1:32" ht="78" customHeight="1">
      <c r="B14" s="140">
        <v>2</v>
      </c>
      <c r="C14" s="120" t="s">
        <v>477</v>
      </c>
      <c r="D14" s="115">
        <v>1998</v>
      </c>
      <c r="E14" s="120" t="s">
        <v>478</v>
      </c>
      <c r="F14" s="464" t="s">
        <v>485</v>
      </c>
      <c r="G14" s="464" t="s">
        <v>476</v>
      </c>
      <c r="H14" s="246"/>
      <c r="I14" s="246"/>
      <c r="J14" s="246"/>
      <c r="K14" s="244">
        <v>0</v>
      </c>
      <c r="L14" s="469"/>
      <c r="M14" s="469"/>
      <c r="N14" s="469"/>
      <c r="O14" s="295">
        <f t="shared" si="0"/>
        <v>0</v>
      </c>
      <c r="P14" s="469">
        <v>0</v>
      </c>
      <c r="Q14" s="469">
        <v>0</v>
      </c>
      <c r="R14" s="469">
        <v>0</v>
      </c>
      <c r="S14" s="244">
        <f t="shared" si="1"/>
        <v>0</v>
      </c>
      <c r="T14" s="469"/>
      <c r="U14" s="469"/>
      <c r="V14" s="469"/>
      <c r="W14" s="244">
        <f t="shared" si="2"/>
        <v>0</v>
      </c>
      <c r="X14" s="469"/>
      <c r="Y14" s="469"/>
      <c r="Z14" s="469"/>
      <c r="AA14" s="244">
        <f t="shared" si="3"/>
        <v>0</v>
      </c>
      <c r="AB14" s="469"/>
      <c r="AC14" s="469"/>
      <c r="AD14" s="469"/>
      <c r="AE14" s="244">
        <f t="shared" si="4"/>
        <v>0</v>
      </c>
      <c r="AF14" s="245">
        <f t="shared" si="5"/>
        <v>0</v>
      </c>
    </row>
    <row r="15" spans="1:32" ht="78" customHeight="1">
      <c r="B15" s="140">
        <f>B14+1</f>
        <v>3</v>
      </c>
      <c r="C15" s="120" t="s">
        <v>462</v>
      </c>
      <c r="D15" s="115">
        <v>1999</v>
      </c>
      <c r="E15" s="120" t="s">
        <v>463</v>
      </c>
      <c r="F15" s="464" t="s">
        <v>465</v>
      </c>
      <c r="G15" s="464" t="s">
        <v>464</v>
      </c>
      <c r="H15" s="246"/>
      <c r="I15" s="246"/>
      <c r="J15" s="246"/>
      <c r="K15" s="244">
        <v>0</v>
      </c>
      <c r="L15" s="469"/>
      <c r="M15" s="469"/>
      <c r="N15" s="469"/>
      <c r="O15" s="295">
        <f t="shared" si="0"/>
        <v>0</v>
      </c>
      <c r="P15" s="469">
        <v>9</v>
      </c>
      <c r="Q15" s="469">
        <v>5</v>
      </c>
      <c r="R15" s="469">
        <v>3</v>
      </c>
      <c r="S15" s="244">
        <f t="shared" si="1"/>
        <v>17</v>
      </c>
      <c r="T15" s="469"/>
      <c r="U15" s="469"/>
      <c r="V15" s="469"/>
      <c r="W15" s="244">
        <f t="shared" si="2"/>
        <v>0</v>
      </c>
      <c r="X15" s="469"/>
      <c r="Y15" s="469"/>
      <c r="Z15" s="469"/>
      <c r="AA15" s="244">
        <f t="shared" si="3"/>
        <v>0</v>
      </c>
      <c r="AB15" s="469"/>
      <c r="AC15" s="469"/>
      <c r="AD15" s="469"/>
      <c r="AE15" s="244">
        <f t="shared" si="4"/>
        <v>0</v>
      </c>
      <c r="AF15" s="245">
        <f t="shared" si="5"/>
        <v>17</v>
      </c>
    </row>
    <row r="16" spans="1:32" ht="78" customHeight="1">
      <c r="B16" s="140">
        <f t="shared" ref="B16:B41" si="6">B15+1</f>
        <v>4</v>
      </c>
      <c r="C16" s="120" t="s">
        <v>155</v>
      </c>
      <c r="D16" s="115">
        <v>2000</v>
      </c>
      <c r="E16" s="120" t="s">
        <v>156</v>
      </c>
      <c r="F16" s="464" t="s">
        <v>150</v>
      </c>
      <c r="G16" s="464" t="s">
        <v>276</v>
      </c>
      <c r="H16" s="246"/>
      <c r="I16" s="246"/>
      <c r="J16" s="246"/>
      <c r="K16" s="244">
        <v>0</v>
      </c>
      <c r="L16" s="469">
        <v>1</v>
      </c>
      <c r="M16" s="469">
        <v>2</v>
      </c>
      <c r="N16" s="469">
        <v>3</v>
      </c>
      <c r="O16" s="295">
        <f t="shared" si="0"/>
        <v>6</v>
      </c>
      <c r="P16" s="469">
        <v>4</v>
      </c>
      <c r="Q16" s="469">
        <v>4</v>
      </c>
      <c r="R16" s="469">
        <v>2</v>
      </c>
      <c r="S16" s="244">
        <f t="shared" si="1"/>
        <v>10</v>
      </c>
      <c r="T16" s="469">
        <v>2</v>
      </c>
      <c r="U16" s="469">
        <v>4</v>
      </c>
      <c r="V16" s="469">
        <v>1</v>
      </c>
      <c r="W16" s="244">
        <f t="shared" si="2"/>
        <v>7</v>
      </c>
      <c r="X16" s="469">
        <v>2</v>
      </c>
      <c r="Y16" s="469">
        <v>3</v>
      </c>
      <c r="Z16" s="469">
        <v>2</v>
      </c>
      <c r="AA16" s="244">
        <f t="shared" si="3"/>
        <v>7</v>
      </c>
      <c r="AB16" s="469"/>
      <c r="AC16" s="469"/>
      <c r="AD16" s="469"/>
      <c r="AE16" s="244">
        <f t="shared" si="4"/>
        <v>0</v>
      </c>
      <c r="AF16" s="245">
        <f t="shared" si="5"/>
        <v>30</v>
      </c>
    </row>
    <row r="17" spans="2:32" ht="78" customHeight="1">
      <c r="B17" s="140">
        <f t="shared" si="6"/>
        <v>5</v>
      </c>
      <c r="C17" s="120" t="s">
        <v>479</v>
      </c>
      <c r="D17" s="115">
        <v>2001</v>
      </c>
      <c r="E17" s="120" t="s">
        <v>480</v>
      </c>
      <c r="F17" s="464" t="s">
        <v>481</v>
      </c>
      <c r="G17" s="464" t="s">
        <v>482</v>
      </c>
      <c r="H17" s="246"/>
      <c r="I17" s="246"/>
      <c r="J17" s="246"/>
      <c r="K17" s="244">
        <v>0</v>
      </c>
      <c r="L17" s="469"/>
      <c r="M17" s="469"/>
      <c r="N17" s="469"/>
      <c r="O17" s="295">
        <f t="shared" si="0"/>
        <v>0</v>
      </c>
      <c r="P17" s="469">
        <v>3</v>
      </c>
      <c r="Q17" s="469">
        <v>7</v>
      </c>
      <c r="R17" s="469">
        <v>1</v>
      </c>
      <c r="S17" s="244">
        <f t="shared" si="1"/>
        <v>11</v>
      </c>
      <c r="T17" s="469"/>
      <c r="U17" s="469"/>
      <c r="V17" s="469"/>
      <c r="W17" s="244">
        <f t="shared" si="2"/>
        <v>0</v>
      </c>
      <c r="X17" s="469"/>
      <c r="Y17" s="469"/>
      <c r="Z17" s="469"/>
      <c r="AA17" s="244">
        <f t="shared" si="3"/>
        <v>0</v>
      </c>
      <c r="AB17" s="469">
        <v>7</v>
      </c>
      <c r="AC17" s="469">
        <v>3</v>
      </c>
      <c r="AD17" s="469"/>
      <c r="AE17" s="244">
        <f t="shared" si="4"/>
        <v>10</v>
      </c>
      <c r="AF17" s="245">
        <f t="shared" si="5"/>
        <v>21</v>
      </c>
    </row>
    <row r="18" spans="2:32" ht="78" customHeight="1">
      <c r="B18" s="140">
        <f t="shared" si="6"/>
        <v>6</v>
      </c>
      <c r="C18" s="120" t="s">
        <v>466</v>
      </c>
      <c r="D18" s="115">
        <v>2000</v>
      </c>
      <c r="E18" s="120" t="s">
        <v>467</v>
      </c>
      <c r="F18" s="464" t="s">
        <v>469</v>
      </c>
      <c r="G18" s="464" t="s">
        <v>468</v>
      </c>
      <c r="H18" s="246"/>
      <c r="I18" s="246"/>
      <c r="J18" s="246"/>
      <c r="K18" s="244">
        <v>0</v>
      </c>
      <c r="L18" s="469"/>
      <c r="M18" s="469"/>
      <c r="N18" s="469"/>
      <c r="O18" s="295">
        <f t="shared" si="0"/>
        <v>0</v>
      </c>
      <c r="P18" s="469">
        <v>8</v>
      </c>
      <c r="Q18" s="469">
        <v>8</v>
      </c>
      <c r="R18" s="469"/>
      <c r="S18" s="244">
        <f t="shared" si="1"/>
        <v>16</v>
      </c>
      <c r="T18" s="469"/>
      <c r="U18" s="469"/>
      <c r="V18" s="469"/>
      <c r="W18" s="244">
        <f t="shared" si="2"/>
        <v>0</v>
      </c>
      <c r="X18" s="469"/>
      <c r="Y18" s="469"/>
      <c r="Z18" s="469"/>
      <c r="AA18" s="244">
        <f t="shared" si="3"/>
        <v>0</v>
      </c>
      <c r="AB18" s="469"/>
      <c r="AC18" s="469"/>
      <c r="AD18" s="469"/>
      <c r="AE18" s="244">
        <f t="shared" si="4"/>
        <v>0</v>
      </c>
      <c r="AF18" s="245">
        <f t="shared" si="5"/>
        <v>16</v>
      </c>
    </row>
    <row r="19" spans="2:32" ht="82.5" customHeight="1">
      <c r="B19" s="140">
        <f t="shared" si="6"/>
        <v>7</v>
      </c>
      <c r="C19" s="120" t="s">
        <v>470</v>
      </c>
      <c r="D19" s="115">
        <v>2002</v>
      </c>
      <c r="E19" s="120" t="s">
        <v>471</v>
      </c>
      <c r="F19" s="464" t="s">
        <v>469</v>
      </c>
      <c r="G19" s="464" t="s">
        <v>468</v>
      </c>
      <c r="H19" s="246"/>
      <c r="I19" s="246"/>
      <c r="J19" s="246"/>
      <c r="K19" s="244">
        <v>0</v>
      </c>
      <c r="L19" s="469"/>
      <c r="M19" s="469"/>
      <c r="N19" s="469"/>
      <c r="O19" s="295">
        <f t="shared" si="0"/>
        <v>0</v>
      </c>
      <c r="P19" s="469">
        <v>7</v>
      </c>
      <c r="Q19" s="469"/>
      <c r="R19" s="469"/>
      <c r="S19" s="244">
        <f t="shared" si="1"/>
        <v>7</v>
      </c>
      <c r="T19" s="469"/>
      <c r="U19" s="469"/>
      <c r="V19" s="469"/>
      <c r="W19" s="244">
        <f t="shared" si="2"/>
        <v>0</v>
      </c>
      <c r="X19" s="469"/>
      <c r="Y19" s="469"/>
      <c r="Z19" s="469"/>
      <c r="AA19" s="244">
        <f t="shared" si="3"/>
        <v>0</v>
      </c>
      <c r="AB19" s="469"/>
      <c r="AC19" s="469"/>
      <c r="AD19" s="469"/>
      <c r="AE19" s="244">
        <f t="shared" si="4"/>
        <v>0</v>
      </c>
      <c r="AF19" s="245">
        <f t="shared" si="5"/>
        <v>7</v>
      </c>
    </row>
    <row r="20" spans="2:32" ht="82.5" customHeight="1">
      <c r="B20" s="140">
        <f t="shared" si="6"/>
        <v>8</v>
      </c>
      <c r="C20" s="120" t="s">
        <v>472</v>
      </c>
      <c r="D20" s="115">
        <v>1999</v>
      </c>
      <c r="E20" s="120" t="s">
        <v>473</v>
      </c>
      <c r="F20" s="464" t="s">
        <v>469</v>
      </c>
      <c r="G20" s="464" t="s">
        <v>468</v>
      </c>
      <c r="H20" s="246"/>
      <c r="I20" s="246"/>
      <c r="J20" s="246"/>
      <c r="K20" s="244">
        <v>0</v>
      </c>
      <c r="L20" s="469"/>
      <c r="M20" s="469"/>
      <c r="N20" s="469"/>
      <c r="O20" s="295">
        <f t="shared" si="0"/>
        <v>0</v>
      </c>
      <c r="P20" s="469">
        <v>6</v>
      </c>
      <c r="Q20" s="469"/>
      <c r="R20" s="469"/>
      <c r="S20" s="244">
        <f t="shared" si="1"/>
        <v>6</v>
      </c>
      <c r="T20" s="469"/>
      <c r="U20" s="469"/>
      <c r="V20" s="469"/>
      <c r="W20" s="244">
        <f t="shared" si="2"/>
        <v>0</v>
      </c>
      <c r="X20" s="469"/>
      <c r="Y20" s="469"/>
      <c r="Z20" s="469"/>
      <c r="AA20" s="244">
        <f t="shared" si="3"/>
        <v>0</v>
      </c>
      <c r="AB20" s="469"/>
      <c r="AC20" s="469"/>
      <c r="AD20" s="469"/>
      <c r="AE20" s="244">
        <f t="shared" si="4"/>
        <v>0</v>
      </c>
      <c r="AF20" s="245">
        <f t="shared" si="5"/>
        <v>6</v>
      </c>
    </row>
    <row r="21" spans="2:32" ht="82.5" customHeight="1">
      <c r="B21" s="140">
        <f t="shared" si="6"/>
        <v>9</v>
      </c>
      <c r="C21" s="120" t="s">
        <v>474</v>
      </c>
      <c r="D21" s="115">
        <v>1999</v>
      </c>
      <c r="E21" s="120" t="s">
        <v>475</v>
      </c>
      <c r="F21" s="464" t="s">
        <v>486</v>
      </c>
      <c r="G21" s="464" t="s">
        <v>476</v>
      </c>
      <c r="H21" s="246"/>
      <c r="I21" s="246"/>
      <c r="J21" s="246"/>
      <c r="K21" s="244">
        <v>0</v>
      </c>
      <c r="L21" s="469"/>
      <c r="M21" s="469"/>
      <c r="N21" s="469"/>
      <c r="O21" s="295">
        <f t="shared" si="0"/>
        <v>0</v>
      </c>
      <c r="P21" s="469">
        <v>5</v>
      </c>
      <c r="Q21" s="469"/>
      <c r="R21" s="469"/>
      <c r="S21" s="244">
        <f t="shared" si="1"/>
        <v>5</v>
      </c>
      <c r="T21" s="469"/>
      <c r="U21" s="469"/>
      <c r="V21" s="469"/>
      <c r="W21" s="244">
        <f t="shared" si="2"/>
        <v>0</v>
      </c>
      <c r="X21" s="469"/>
      <c r="Y21" s="469"/>
      <c r="Z21" s="469"/>
      <c r="AA21" s="244">
        <f t="shared" si="3"/>
        <v>0</v>
      </c>
      <c r="AB21" s="469"/>
      <c r="AC21" s="469"/>
      <c r="AD21" s="469"/>
      <c r="AE21" s="244">
        <f t="shared" si="4"/>
        <v>0</v>
      </c>
      <c r="AF21" s="245">
        <f t="shared" si="5"/>
        <v>5</v>
      </c>
    </row>
    <row r="22" spans="2:32" ht="82.5" customHeight="1">
      <c r="B22" s="140">
        <f t="shared" si="6"/>
        <v>10</v>
      </c>
      <c r="C22" s="120" t="s">
        <v>397</v>
      </c>
      <c r="D22" s="115">
        <v>2000</v>
      </c>
      <c r="E22" s="120" t="s">
        <v>398</v>
      </c>
      <c r="F22" s="464" t="s">
        <v>288</v>
      </c>
      <c r="G22" s="464" t="s">
        <v>399</v>
      </c>
      <c r="H22" s="246"/>
      <c r="I22" s="246"/>
      <c r="J22" s="246"/>
      <c r="K22" s="244">
        <v>0</v>
      </c>
      <c r="L22" s="469">
        <v>3</v>
      </c>
      <c r="M22" s="469">
        <v>1</v>
      </c>
      <c r="N22" s="469">
        <v>2</v>
      </c>
      <c r="O22" s="295">
        <f t="shared" si="0"/>
        <v>6</v>
      </c>
      <c r="P22" s="469">
        <v>0</v>
      </c>
      <c r="Q22" s="469"/>
      <c r="R22" s="469"/>
      <c r="S22" s="244">
        <f t="shared" si="1"/>
        <v>0</v>
      </c>
      <c r="T22" s="469"/>
      <c r="U22" s="469"/>
      <c r="V22" s="469"/>
      <c r="W22" s="244">
        <f t="shared" si="2"/>
        <v>0</v>
      </c>
      <c r="X22" s="469"/>
      <c r="Y22" s="469"/>
      <c r="Z22" s="469"/>
      <c r="AA22" s="244">
        <f t="shared" si="3"/>
        <v>0</v>
      </c>
      <c r="AB22" s="469"/>
      <c r="AC22" s="469"/>
      <c r="AD22" s="469"/>
      <c r="AE22" s="244">
        <f t="shared" si="4"/>
        <v>0</v>
      </c>
      <c r="AF22" s="245">
        <f t="shared" si="5"/>
        <v>6</v>
      </c>
    </row>
    <row r="23" spans="2:32" ht="71.25" customHeight="1">
      <c r="B23" s="140">
        <f t="shared" si="6"/>
        <v>11</v>
      </c>
      <c r="C23" s="120" t="s">
        <v>147</v>
      </c>
      <c r="D23" s="115">
        <v>2001</v>
      </c>
      <c r="E23" s="120" t="s">
        <v>396</v>
      </c>
      <c r="F23" s="464" t="s">
        <v>150</v>
      </c>
      <c r="G23" s="464" t="s">
        <v>276</v>
      </c>
      <c r="H23" s="246"/>
      <c r="I23" s="246"/>
      <c r="J23" s="246"/>
      <c r="K23" s="244">
        <v>0</v>
      </c>
      <c r="L23" s="469">
        <v>2</v>
      </c>
      <c r="M23" s="469">
        <v>3</v>
      </c>
      <c r="N23" s="469">
        <v>4</v>
      </c>
      <c r="O23" s="295">
        <f t="shared" si="0"/>
        <v>9</v>
      </c>
      <c r="P23" s="469">
        <v>0</v>
      </c>
      <c r="Q23" s="469"/>
      <c r="R23" s="469"/>
      <c r="S23" s="244">
        <f t="shared" si="1"/>
        <v>0</v>
      </c>
      <c r="T23" s="469"/>
      <c r="U23" s="469"/>
      <c r="V23" s="469"/>
      <c r="W23" s="244">
        <f t="shared" si="2"/>
        <v>0</v>
      </c>
      <c r="X23" s="469"/>
      <c r="Y23" s="469"/>
      <c r="Z23" s="469"/>
      <c r="AA23" s="244">
        <f t="shared" si="3"/>
        <v>0</v>
      </c>
      <c r="AB23" s="469"/>
      <c r="AC23" s="469"/>
      <c r="AD23" s="469"/>
      <c r="AE23" s="244">
        <f t="shared" si="4"/>
        <v>0</v>
      </c>
      <c r="AF23" s="245">
        <f t="shared" si="5"/>
        <v>9</v>
      </c>
    </row>
    <row r="24" spans="2:32" ht="71.25" customHeight="1">
      <c r="B24" s="140">
        <f t="shared" si="6"/>
        <v>12</v>
      </c>
      <c r="C24" s="120" t="s">
        <v>682</v>
      </c>
      <c r="D24" s="115">
        <v>2000</v>
      </c>
      <c r="E24" s="120" t="s">
        <v>684</v>
      </c>
      <c r="F24" s="464" t="s">
        <v>103</v>
      </c>
      <c r="G24" s="464" t="s">
        <v>476</v>
      </c>
      <c r="H24" s="246"/>
      <c r="I24" s="246"/>
      <c r="J24" s="246"/>
      <c r="K24" s="244">
        <v>0</v>
      </c>
      <c r="L24" s="469"/>
      <c r="M24" s="469"/>
      <c r="N24" s="469"/>
      <c r="O24" s="295">
        <f t="shared" si="0"/>
        <v>0</v>
      </c>
      <c r="P24" s="469"/>
      <c r="Q24" s="469"/>
      <c r="R24" s="469"/>
      <c r="S24" s="244">
        <f t="shared" si="1"/>
        <v>0</v>
      </c>
      <c r="T24" s="469"/>
      <c r="U24" s="469">
        <v>5</v>
      </c>
      <c r="V24" s="469">
        <v>3</v>
      </c>
      <c r="W24" s="244">
        <f t="shared" si="2"/>
        <v>8</v>
      </c>
      <c r="X24" s="469"/>
      <c r="Y24" s="469">
        <v>14</v>
      </c>
      <c r="Z24" s="469">
        <v>6</v>
      </c>
      <c r="AA24" s="244">
        <f t="shared" si="3"/>
        <v>20</v>
      </c>
      <c r="AB24" s="469"/>
      <c r="AC24" s="469">
        <v>6</v>
      </c>
      <c r="AD24" s="469"/>
      <c r="AE24" s="244">
        <f t="shared" si="4"/>
        <v>6</v>
      </c>
      <c r="AF24" s="245">
        <f t="shared" si="5"/>
        <v>34</v>
      </c>
    </row>
    <row r="25" spans="2:32" ht="71.25" customHeight="1">
      <c r="B25" s="140">
        <f t="shared" si="6"/>
        <v>13</v>
      </c>
      <c r="C25" s="120" t="s">
        <v>682</v>
      </c>
      <c r="D25" s="115">
        <v>2000</v>
      </c>
      <c r="E25" s="120" t="s">
        <v>683</v>
      </c>
      <c r="F25" s="464" t="s">
        <v>103</v>
      </c>
      <c r="G25" s="464" t="s">
        <v>476</v>
      </c>
      <c r="H25" s="246"/>
      <c r="I25" s="246"/>
      <c r="J25" s="246"/>
      <c r="K25" s="244">
        <v>0</v>
      </c>
      <c r="L25" s="469"/>
      <c r="M25" s="469"/>
      <c r="N25" s="469"/>
      <c r="O25" s="295">
        <f t="shared" si="0"/>
        <v>0</v>
      </c>
      <c r="P25" s="469"/>
      <c r="Q25" s="469"/>
      <c r="R25" s="469"/>
      <c r="S25" s="244">
        <f t="shared" si="1"/>
        <v>0</v>
      </c>
      <c r="T25" s="469"/>
      <c r="U25" s="469">
        <v>3</v>
      </c>
      <c r="V25" s="469">
        <v>4</v>
      </c>
      <c r="W25" s="244">
        <f t="shared" si="2"/>
        <v>7</v>
      </c>
      <c r="X25" s="469"/>
      <c r="Y25" s="469">
        <v>6</v>
      </c>
      <c r="Z25" s="469">
        <v>4</v>
      </c>
      <c r="AA25" s="244">
        <f t="shared" si="3"/>
        <v>10</v>
      </c>
      <c r="AB25" s="469"/>
      <c r="AC25" s="469"/>
      <c r="AD25" s="469"/>
      <c r="AE25" s="244">
        <f t="shared" si="4"/>
        <v>0</v>
      </c>
      <c r="AF25" s="245">
        <f t="shared" si="5"/>
        <v>17</v>
      </c>
    </row>
    <row r="26" spans="2:32" ht="71.25" customHeight="1">
      <c r="B26" s="140">
        <f t="shared" si="6"/>
        <v>14</v>
      </c>
      <c r="C26" s="120" t="s">
        <v>685</v>
      </c>
      <c r="D26" s="115">
        <v>2003</v>
      </c>
      <c r="E26" s="120" t="s">
        <v>686</v>
      </c>
      <c r="F26" s="464" t="s">
        <v>523</v>
      </c>
      <c r="G26" s="464" t="s">
        <v>687</v>
      </c>
      <c r="H26" s="246"/>
      <c r="I26" s="246"/>
      <c r="J26" s="246"/>
      <c r="K26" s="244">
        <v>0</v>
      </c>
      <c r="L26" s="469"/>
      <c r="M26" s="469"/>
      <c r="N26" s="469"/>
      <c r="O26" s="295">
        <f t="shared" si="0"/>
        <v>0</v>
      </c>
      <c r="P26" s="469"/>
      <c r="Q26" s="469"/>
      <c r="R26" s="469"/>
      <c r="S26" s="244">
        <f t="shared" si="1"/>
        <v>0</v>
      </c>
      <c r="T26" s="469"/>
      <c r="U26" s="469"/>
      <c r="V26" s="469">
        <v>2</v>
      </c>
      <c r="W26" s="244">
        <f t="shared" si="2"/>
        <v>2</v>
      </c>
      <c r="X26" s="469">
        <v>3</v>
      </c>
      <c r="Y26" s="469"/>
      <c r="Z26" s="469">
        <v>1</v>
      </c>
      <c r="AA26" s="244">
        <f t="shared" si="3"/>
        <v>4</v>
      </c>
      <c r="AB26" s="469">
        <v>4</v>
      </c>
      <c r="AC26" s="469"/>
      <c r="AD26" s="469"/>
      <c r="AE26" s="244">
        <f t="shared" si="4"/>
        <v>4</v>
      </c>
      <c r="AF26" s="245">
        <f t="shared" si="5"/>
        <v>10</v>
      </c>
    </row>
    <row r="27" spans="2:32" ht="71.25" customHeight="1">
      <c r="B27" s="140">
        <f t="shared" si="6"/>
        <v>15</v>
      </c>
      <c r="C27" s="120" t="s">
        <v>685</v>
      </c>
      <c r="D27" s="115">
        <v>2003</v>
      </c>
      <c r="E27" s="120" t="s">
        <v>803</v>
      </c>
      <c r="F27" s="464" t="s">
        <v>523</v>
      </c>
      <c r="G27" s="464" t="s">
        <v>687</v>
      </c>
      <c r="H27" s="246"/>
      <c r="I27" s="246"/>
      <c r="J27" s="246"/>
      <c r="K27" s="244">
        <v>0</v>
      </c>
      <c r="L27" s="469"/>
      <c r="M27" s="469"/>
      <c r="N27" s="469"/>
      <c r="O27" s="295">
        <f t="shared" si="0"/>
        <v>0</v>
      </c>
      <c r="P27" s="469"/>
      <c r="Q27" s="469"/>
      <c r="R27" s="469"/>
      <c r="S27" s="244">
        <f t="shared" si="1"/>
        <v>0</v>
      </c>
      <c r="T27" s="469"/>
      <c r="U27" s="469"/>
      <c r="V27" s="469"/>
      <c r="W27" s="244">
        <f t="shared" si="2"/>
        <v>0</v>
      </c>
      <c r="X27" s="469"/>
      <c r="Y27" s="469"/>
      <c r="Z27" s="469"/>
      <c r="AA27" s="244">
        <f t="shared" si="3"/>
        <v>0</v>
      </c>
      <c r="AB27" s="469">
        <v>3</v>
      </c>
      <c r="AC27" s="469">
        <v>4</v>
      </c>
      <c r="AD27" s="469"/>
      <c r="AE27" s="244">
        <f t="shared" si="4"/>
        <v>7</v>
      </c>
      <c r="AF27" s="245">
        <f t="shared" si="5"/>
        <v>7</v>
      </c>
    </row>
    <row r="28" spans="2:32" ht="71.25" customHeight="1">
      <c r="B28" s="140">
        <f t="shared" si="6"/>
        <v>16</v>
      </c>
      <c r="C28" s="120" t="s">
        <v>801</v>
      </c>
      <c r="D28" s="115">
        <v>2000</v>
      </c>
      <c r="E28" s="120" t="s">
        <v>802</v>
      </c>
      <c r="F28" s="464" t="s">
        <v>307</v>
      </c>
      <c r="G28" s="464" t="s">
        <v>33</v>
      </c>
      <c r="H28" s="246"/>
      <c r="I28" s="246"/>
      <c r="J28" s="246"/>
      <c r="K28" s="244">
        <v>0</v>
      </c>
      <c r="L28" s="469"/>
      <c r="M28" s="469"/>
      <c r="N28" s="469"/>
      <c r="O28" s="295">
        <f t="shared" si="0"/>
        <v>0</v>
      </c>
      <c r="P28" s="469"/>
      <c r="Q28" s="469"/>
      <c r="R28" s="469"/>
      <c r="S28" s="244">
        <f t="shared" si="1"/>
        <v>0</v>
      </c>
      <c r="T28" s="469"/>
      <c r="U28" s="469"/>
      <c r="V28" s="469"/>
      <c r="W28" s="244">
        <f t="shared" si="2"/>
        <v>0</v>
      </c>
      <c r="X28" s="469"/>
      <c r="Y28" s="469"/>
      <c r="Z28" s="469"/>
      <c r="AA28" s="244">
        <f t="shared" si="3"/>
        <v>0</v>
      </c>
      <c r="AB28" s="469"/>
      <c r="AC28" s="469">
        <v>2</v>
      </c>
      <c r="AD28" s="469"/>
      <c r="AE28" s="244">
        <f t="shared" si="4"/>
        <v>2</v>
      </c>
      <c r="AF28" s="245">
        <f t="shared" si="5"/>
        <v>2</v>
      </c>
    </row>
    <row r="29" spans="2:32" ht="71.25" customHeight="1">
      <c r="B29" s="140">
        <f t="shared" si="6"/>
        <v>17</v>
      </c>
      <c r="C29" s="120" t="s">
        <v>688</v>
      </c>
      <c r="D29" s="115">
        <v>2000</v>
      </c>
      <c r="E29" s="120" t="s">
        <v>689</v>
      </c>
      <c r="F29" s="464" t="s">
        <v>48</v>
      </c>
      <c r="G29" s="464" t="s">
        <v>476</v>
      </c>
      <c r="H29" s="246"/>
      <c r="I29" s="246"/>
      <c r="J29" s="246"/>
      <c r="K29" s="244">
        <v>0</v>
      </c>
      <c r="L29" s="469"/>
      <c r="M29" s="469"/>
      <c r="N29" s="469"/>
      <c r="O29" s="295">
        <f t="shared" si="0"/>
        <v>0</v>
      </c>
      <c r="P29" s="469"/>
      <c r="Q29" s="469"/>
      <c r="R29" s="469"/>
      <c r="S29" s="244">
        <f t="shared" si="1"/>
        <v>0</v>
      </c>
      <c r="T29" s="469">
        <v>3</v>
      </c>
      <c r="U29" s="469"/>
      <c r="V29" s="469"/>
      <c r="W29" s="244">
        <f t="shared" si="2"/>
        <v>3</v>
      </c>
      <c r="X29" s="469">
        <v>10</v>
      </c>
      <c r="Y29" s="469">
        <v>13</v>
      </c>
      <c r="Z29" s="469">
        <v>9</v>
      </c>
      <c r="AA29" s="244">
        <f t="shared" si="3"/>
        <v>32</v>
      </c>
      <c r="AB29" s="469"/>
      <c r="AC29" s="469"/>
      <c r="AD29" s="469"/>
      <c r="AE29" s="244">
        <f t="shared" si="4"/>
        <v>0</v>
      </c>
      <c r="AF29" s="245">
        <f t="shared" si="5"/>
        <v>35</v>
      </c>
    </row>
    <row r="30" spans="2:32" ht="71.25" customHeight="1">
      <c r="B30" s="140">
        <f t="shared" si="6"/>
        <v>18</v>
      </c>
      <c r="C30" s="120" t="s">
        <v>737</v>
      </c>
      <c r="D30" s="115">
        <v>200</v>
      </c>
      <c r="E30" s="120" t="s">
        <v>766</v>
      </c>
      <c r="F30" s="464" t="s">
        <v>523</v>
      </c>
      <c r="G30" s="464" t="s">
        <v>687</v>
      </c>
      <c r="H30" s="246"/>
      <c r="I30" s="246"/>
      <c r="J30" s="246"/>
      <c r="K30" s="244">
        <v>0</v>
      </c>
      <c r="L30" s="469"/>
      <c r="M30" s="469"/>
      <c r="N30" s="469"/>
      <c r="O30" s="295">
        <f t="shared" si="0"/>
        <v>0</v>
      </c>
      <c r="P30" s="469"/>
      <c r="Q30" s="469"/>
      <c r="R30" s="469"/>
      <c r="S30" s="244">
        <f t="shared" si="1"/>
        <v>0</v>
      </c>
      <c r="T30" s="469"/>
      <c r="U30" s="469"/>
      <c r="V30" s="469"/>
      <c r="W30" s="244">
        <f t="shared" si="2"/>
        <v>0</v>
      </c>
      <c r="X30" s="469">
        <v>8</v>
      </c>
      <c r="Y30" s="469">
        <v>11</v>
      </c>
      <c r="Z30" s="469">
        <v>8</v>
      </c>
      <c r="AA30" s="244">
        <f t="shared" si="3"/>
        <v>27</v>
      </c>
      <c r="AB30" s="469">
        <v>6</v>
      </c>
      <c r="AC30" s="469">
        <v>7</v>
      </c>
      <c r="AD30" s="469"/>
      <c r="AE30" s="244">
        <f t="shared" si="4"/>
        <v>13</v>
      </c>
      <c r="AF30" s="245">
        <f t="shared" si="5"/>
        <v>40</v>
      </c>
    </row>
    <row r="31" spans="2:32" ht="71.25" customHeight="1">
      <c r="B31" s="140">
        <f t="shared" si="6"/>
        <v>19</v>
      </c>
      <c r="C31" s="120" t="s">
        <v>688</v>
      </c>
      <c r="D31" s="115">
        <v>2001</v>
      </c>
      <c r="E31" s="120" t="s">
        <v>690</v>
      </c>
      <c r="F31" s="464" t="s">
        <v>48</v>
      </c>
      <c r="G31" s="464" t="s">
        <v>476</v>
      </c>
      <c r="H31" s="246"/>
      <c r="I31" s="246"/>
      <c r="J31" s="246"/>
      <c r="K31" s="244">
        <v>0</v>
      </c>
      <c r="L31" s="469"/>
      <c r="M31" s="469"/>
      <c r="N31" s="469"/>
      <c r="O31" s="295">
        <f t="shared" si="0"/>
        <v>0</v>
      </c>
      <c r="P31" s="469"/>
      <c r="Q31" s="469"/>
      <c r="R31" s="469"/>
      <c r="S31" s="244">
        <f t="shared" si="1"/>
        <v>0</v>
      </c>
      <c r="T31" s="469">
        <v>1</v>
      </c>
      <c r="U31" s="469"/>
      <c r="V31" s="469"/>
      <c r="W31" s="244">
        <f t="shared" si="2"/>
        <v>1</v>
      </c>
      <c r="X31" s="469">
        <v>7</v>
      </c>
      <c r="Y31" s="469">
        <v>9</v>
      </c>
      <c r="Z31" s="469">
        <v>5</v>
      </c>
      <c r="AA31" s="244">
        <f t="shared" si="3"/>
        <v>21</v>
      </c>
      <c r="AB31" s="469"/>
      <c r="AC31" s="469"/>
      <c r="AD31" s="469"/>
      <c r="AE31" s="244">
        <f t="shared" si="4"/>
        <v>0</v>
      </c>
      <c r="AF31" s="245">
        <f t="shared" si="5"/>
        <v>22</v>
      </c>
    </row>
    <row r="32" spans="2:32" ht="71.25" customHeight="1">
      <c r="B32" s="140">
        <f t="shared" si="6"/>
        <v>20</v>
      </c>
      <c r="C32" s="120" t="s">
        <v>743</v>
      </c>
      <c r="D32" s="115">
        <v>2001</v>
      </c>
      <c r="E32" s="120" t="s">
        <v>742</v>
      </c>
      <c r="F32" s="464" t="s">
        <v>744</v>
      </c>
      <c r="G32" s="464" t="s">
        <v>733</v>
      </c>
      <c r="H32" s="246"/>
      <c r="I32" s="246"/>
      <c r="J32" s="246"/>
      <c r="K32" s="244">
        <v>0</v>
      </c>
      <c r="L32" s="469"/>
      <c r="M32" s="469"/>
      <c r="N32" s="469"/>
      <c r="O32" s="295">
        <f t="shared" si="0"/>
        <v>0</v>
      </c>
      <c r="P32" s="469"/>
      <c r="Q32" s="469"/>
      <c r="R32" s="469"/>
      <c r="S32" s="244">
        <f t="shared" si="1"/>
        <v>0</v>
      </c>
      <c r="T32" s="469"/>
      <c r="U32" s="469"/>
      <c r="V32" s="469"/>
      <c r="W32" s="244">
        <f t="shared" si="2"/>
        <v>0</v>
      </c>
      <c r="X32" s="469"/>
      <c r="Y32" s="469">
        <v>10</v>
      </c>
      <c r="Z32" s="469">
        <v>7</v>
      </c>
      <c r="AA32" s="244">
        <f t="shared" si="3"/>
        <v>17</v>
      </c>
      <c r="AB32" s="469"/>
      <c r="AC32" s="469"/>
      <c r="AD32" s="469"/>
      <c r="AE32" s="244">
        <f t="shared" si="4"/>
        <v>0</v>
      </c>
      <c r="AF32" s="245">
        <f t="shared" si="5"/>
        <v>17</v>
      </c>
    </row>
    <row r="33" spans="2:32" ht="71.25" customHeight="1">
      <c r="B33" s="140">
        <f t="shared" si="6"/>
        <v>21</v>
      </c>
      <c r="C33" s="120" t="s">
        <v>466</v>
      </c>
      <c r="D33" s="115">
        <v>2000</v>
      </c>
      <c r="E33" s="120" t="s">
        <v>591</v>
      </c>
      <c r="F33" s="464" t="s">
        <v>469</v>
      </c>
      <c r="G33" s="464" t="s">
        <v>468</v>
      </c>
      <c r="H33" s="246"/>
      <c r="I33" s="246"/>
      <c r="J33" s="246"/>
      <c r="K33" s="244">
        <v>0</v>
      </c>
      <c r="L33" s="469"/>
      <c r="M33" s="469"/>
      <c r="N33" s="469"/>
      <c r="O33" s="295">
        <f t="shared" si="0"/>
        <v>0</v>
      </c>
      <c r="P33" s="469"/>
      <c r="Q33" s="469"/>
      <c r="R33" s="469"/>
      <c r="S33" s="244">
        <f t="shared" si="1"/>
        <v>0</v>
      </c>
      <c r="T33" s="469"/>
      <c r="U33" s="469"/>
      <c r="V33" s="469"/>
      <c r="W33" s="244">
        <f t="shared" si="2"/>
        <v>0</v>
      </c>
      <c r="X33" s="469"/>
      <c r="Y33" s="469">
        <v>12</v>
      </c>
      <c r="Z33" s="469"/>
      <c r="AA33" s="244">
        <f t="shared" si="3"/>
        <v>12</v>
      </c>
      <c r="AB33" s="469"/>
      <c r="AC33" s="469"/>
      <c r="AD33" s="469"/>
      <c r="AE33" s="244">
        <f t="shared" si="4"/>
        <v>0</v>
      </c>
      <c r="AF33" s="245">
        <f t="shared" si="5"/>
        <v>12</v>
      </c>
    </row>
    <row r="34" spans="2:32" ht="71.25" customHeight="1">
      <c r="B34" s="140">
        <f t="shared" si="6"/>
        <v>22</v>
      </c>
      <c r="C34" s="120" t="s">
        <v>466</v>
      </c>
      <c r="D34" s="115">
        <v>2000</v>
      </c>
      <c r="E34" s="120" t="s">
        <v>736</v>
      </c>
      <c r="F34" s="464" t="s">
        <v>469</v>
      </c>
      <c r="G34" s="464" t="s">
        <v>468</v>
      </c>
      <c r="H34" s="246"/>
      <c r="I34" s="246"/>
      <c r="J34" s="246"/>
      <c r="K34" s="244">
        <v>0</v>
      </c>
      <c r="L34" s="469"/>
      <c r="M34" s="469"/>
      <c r="N34" s="469"/>
      <c r="O34" s="295">
        <f t="shared" si="0"/>
        <v>0</v>
      </c>
      <c r="P34" s="469"/>
      <c r="Q34" s="469"/>
      <c r="R34" s="469"/>
      <c r="S34" s="244">
        <f t="shared" si="1"/>
        <v>0</v>
      </c>
      <c r="T34" s="469"/>
      <c r="U34" s="469"/>
      <c r="V34" s="469"/>
      <c r="W34" s="244">
        <f t="shared" si="2"/>
        <v>0</v>
      </c>
      <c r="X34" s="469">
        <v>5</v>
      </c>
      <c r="Y34" s="469">
        <v>5</v>
      </c>
      <c r="Z34" s="469"/>
      <c r="AA34" s="244">
        <f t="shared" si="3"/>
        <v>10</v>
      </c>
      <c r="AB34" s="469"/>
      <c r="AC34" s="469"/>
      <c r="AD34" s="469"/>
      <c r="AE34" s="244">
        <f t="shared" si="4"/>
        <v>0</v>
      </c>
      <c r="AF34" s="245">
        <f t="shared" si="5"/>
        <v>10</v>
      </c>
    </row>
    <row r="35" spans="2:32" ht="71.25" customHeight="1">
      <c r="B35" s="140">
        <f t="shared" si="6"/>
        <v>23</v>
      </c>
      <c r="C35" s="120" t="s">
        <v>741</v>
      </c>
      <c r="D35" s="115">
        <v>2001</v>
      </c>
      <c r="E35" s="120" t="s">
        <v>471</v>
      </c>
      <c r="F35" s="464" t="s">
        <v>469</v>
      </c>
      <c r="G35" s="464" t="s">
        <v>468</v>
      </c>
      <c r="H35" s="246"/>
      <c r="I35" s="246"/>
      <c r="J35" s="246"/>
      <c r="K35" s="244">
        <v>0</v>
      </c>
      <c r="L35" s="469"/>
      <c r="M35" s="469"/>
      <c r="N35" s="469"/>
      <c r="O35" s="295">
        <f t="shared" si="0"/>
        <v>0</v>
      </c>
      <c r="P35" s="469"/>
      <c r="Q35" s="469"/>
      <c r="R35" s="469"/>
      <c r="S35" s="244">
        <f t="shared" si="1"/>
        <v>0</v>
      </c>
      <c r="T35" s="469"/>
      <c r="U35" s="469"/>
      <c r="V35" s="469"/>
      <c r="W35" s="244">
        <f t="shared" si="2"/>
        <v>0</v>
      </c>
      <c r="X35" s="469">
        <v>1</v>
      </c>
      <c r="Y35" s="469">
        <v>8</v>
      </c>
      <c r="Z35" s="469"/>
      <c r="AA35" s="244">
        <f t="shared" si="3"/>
        <v>9</v>
      </c>
      <c r="AB35" s="469"/>
      <c r="AC35" s="469"/>
      <c r="AD35" s="469"/>
      <c r="AE35" s="244">
        <f t="shared" si="4"/>
        <v>0</v>
      </c>
      <c r="AF35" s="245">
        <f t="shared" si="5"/>
        <v>9</v>
      </c>
    </row>
    <row r="36" spans="2:32" ht="71.25" customHeight="1">
      <c r="B36" s="140">
        <f t="shared" si="6"/>
        <v>24</v>
      </c>
      <c r="C36" s="120" t="s">
        <v>735</v>
      </c>
      <c r="D36" s="115">
        <v>2000</v>
      </c>
      <c r="E36" s="120" t="s">
        <v>736</v>
      </c>
      <c r="F36" s="464" t="s">
        <v>469</v>
      </c>
      <c r="G36" s="464" t="s">
        <v>468</v>
      </c>
      <c r="H36" s="246"/>
      <c r="I36" s="246"/>
      <c r="J36" s="246"/>
      <c r="K36" s="244">
        <v>0</v>
      </c>
      <c r="L36" s="469"/>
      <c r="M36" s="469"/>
      <c r="N36" s="469"/>
      <c r="O36" s="295">
        <f t="shared" si="0"/>
        <v>0</v>
      </c>
      <c r="P36" s="469"/>
      <c r="Q36" s="469"/>
      <c r="R36" s="469"/>
      <c r="S36" s="244">
        <f t="shared" si="1"/>
        <v>0</v>
      </c>
      <c r="T36" s="469"/>
      <c r="U36" s="469"/>
      <c r="V36" s="469"/>
      <c r="W36" s="244">
        <f t="shared" si="2"/>
        <v>0</v>
      </c>
      <c r="X36" s="469">
        <v>9</v>
      </c>
      <c r="Y36" s="469"/>
      <c r="Z36" s="469"/>
      <c r="AA36" s="244">
        <f t="shared" si="3"/>
        <v>9</v>
      </c>
      <c r="AB36" s="469"/>
      <c r="AC36" s="469"/>
      <c r="AD36" s="469"/>
      <c r="AE36" s="244">
        <f t="shared" si="4"/>
        <v>0</v>
      </c>
      <c r="AF36" s="245">
        <f t="shared" si="5"/>
        <v>9</v>
      </c>
    </row>
    <row r="37" spans="2:32" ht="71.25" customHeight="1">
      <c r="B37" s="140">
        <f t="shared" si="6"/>
        <v>25</v>
      </c>
      <c r="C37" s="120" t="s">
        <v>738</v>
      </c>
      <c r="D37" s="115">
        <v>2000</v>
      </c>
      <c r="E37" s="120" t="s">
        <v>739</v>
      </c>
      <c r="F37" s="464" t="s">
        <v>62</v>
      </c>
      <c r="G37" s="464" t="s">
        <v>25</v>
      </c>
      <c r="H37" s="246"/>
      <c r="I37" s="246"/>
      <c r="J37" s="246"/>
      <c r="K37" s="244">
        <v>0</v>
      </c>
      <c r="L37" s="469"/>
      <c r="M37" s="469"/>
      <c r="N37" s="469"/>
      <c r="O37" s="295">
        <f t="shared" si="0"/>
        <v>0</v>
      </c>
      <c r="P37" s="469"/>
      <c r="Q37" s="469"/>
      <c r="R37" s="469"/>
      <c r="S37" s="244">
        <f t="shared" si="1"/>
        <v>0</v>
      </c>
      <c r="T37" s="469"/>
      <c r="U37" s="469"/>
      <c r="V37" s="469"/>
      <c r="W37" s="244">
        <f t="shared" si="2"/>
        <v>0</v>
      </c>
      <c r="X37" s="469">
        <v>6</v>
      </c>
      <c r="Y37" s="469"/>
      <c r="Z37" s="469">
        <v>3</v>
      </c>
      <c r="AA37" s="244">
        <f t="shared" si="3"/>
        <v>9</v>
      </c>
      <c r="AB37" s="469">
        <v>5</v>
      </c>
      <c r="AC37" s="469">
        <v>5</v>
      </c>
      <c r="AD37" s="469"/>
      <c r="AE37" s="244">
        <f t="shared" si="4"/>
        <v>10</v>
      </c>
      <c r="AF37" s="245">
        <f t="shared" si="5"/>
        <v>19</v>
      </c>
    </row>
    <row r="38" spans="2:32" ht="71.25" customHeight="1">
      <c r="B38" s="140">
        <f t="shared" si="6"/>
        <v>26</v>
      </c>
      <c r="C38" s="120" t="s">
        <v>735</v>
      </c>
      <c r="D38" s="115">
        <v>2000</v>
      </c>
      <c r="E38" s="120" t="s">
        <v>473</v>
      </c>
      <c r="F38" s="464" t="s">
        <v>469</v>
      </c>
      <c r="G38" s="464" t="s">
        <v>468</v>
      </c>
      <c r="H38" s="246"/>
      <c r="I38" s="246"/>
      <c r="J38" s="246"/>
      <c r="K38" s="244"/>
      <c r="L38" s="469"/>
      <c r="M38" s="469"/>
      <c r="N38" s="469"/>
      <c r="O38" s="295">
        <f t="shared" si="0"/>
        <v>0</v>
      </c>
      <c r="P38" s="469"/>
      <c r="Q38" s="469"/>
      <c r="R38" s="469"/>
      <c r="S38" s="244">
        <f t="shared" si="1"/>
        <v>0</v>
      </c>
      <c r="T38" s="469"/>
      <c r="U38" s="469"/>
      <c r="V38" s="469"/>
      <c r="W38" s="244">
        <f t="shared" si="2"/>
        <v>0</v>
      </c>
      <c r="X38" s="469"/>
      <c r="Y38" s="469">
        <v>4</v>
      </c>
      <c r="Z38" s="469"/>
      <c r="AA38" s="244">
        <f t="shared" si="3"/>
        <v>4</v>
      </c>
      <c r="AB38" s="469"/>
      <c r="AC38" s="469"/>
      <c r="AD38" s="469"/>
      <c r="AE38" s="244">
        <f t="shared" si="4"/>
        <v>0</v>
      </c>
      <c r="AF38" s="245">
        <f t="shared" si="5"/>
        <v>4</v>
      </c>
    </row>
    <row r="39" spans="2:32" ht="71.25" customHeight="1">
      <c r="B39" s="140">
        <f t="shared" si="6"/>
        <v>27</v>
      </c>
      <c r="C39" s="465" t="s">
        <v>777</v>
      </c>
      <c r="D39" s="115">
        <v>2000</v>
      </c>
      <c r="E39" s="465" t="s">
        <v>778</v>
      </c>
      <c r="F39" s="465" t="s">
        <v>799</v>
      </c>
      <c r="G39" s="464" t="s">
        <v>800</v>
      </c>
      <c r="H39" s="246"/>
      <c r="I39" s="246"/>
      <c r="J39" s="246"/>
      <c r="K39" s="244"/>
      <c r="L39" s="469"/>
      <c r="M39" s="469"/>
      <c r="N39" s="469"/>
      <c r="O39" s="295"/>
      <c r="P39" s="469"/>
      <c r="Q39" s="469"/>
      <c r="R39" s="469"/>
      <c r="S39" s="244"/>
      <c r="T39" s="469"/>
      <c r="U39" s="469"/>
      <c r="V39" s="469"/>
      <c r="W39" s="244">
        <f t="shared" si="2"/>
        <v>0</v>
      </c>
      <c r="X39" s="469"/>
      <c r="Y39" s="469"/>
      <c r="Z39" s="469"/>
      <c r="AA39" s="244">
        <f t="shared" si="3"/>
        <v>0</v>
      </c>
      <c r="AB39" s="469">
        <v>1</v>
      </c>
      <c r="AC39" s="469">
        <v>8</v>
      </c>
      <c r="AD39" s="469"/>
      <c r="AE39" s="244">
        <f t="shared" si="4"/>
        <v>9</v>
      </c>
      <c r="AF39" s="245">
        <f t="shared" si="5"/>
        <v>9</v>
      </c>
    </row>
    <row r="40" spans="2:32" ht="71.25" customHeight="1">
      <c r="B40" s="140">
        <f t="shared" si="6"/>
        <v>28</v>
      </c>
      <c r="C40" s="465" t="s">
        <v>777</v>
      </c>
      <c r="D40" s="115">
        <v>2000</v>
      </c>
      <c r="E40" s="465" t="s">
        <v>779</v>
      </c>
      <c r="F40" s="465" t="s">
        <v>799</v>
      </c>
      <c r="G40" s="464" t="s">
        <v>800</v>
      </c>
      <c r="H40" s="246"/>
      <c r="I40" s="246"/>
      <c r="J40" s="246"/>
      <c r="K40" s="244"/>
      <c r="L40" s="469"/>
      <c r="M40" s="469"/>
      <c r="N40" s="469"/>
      <c r="O40" s="295"/>
      <c r="P40" s="469"/>
      <c r="Q40" s="469"/>
      <c r="R40" s="469"/>
      <c r="S40" s="244"/>
      <c r="T40" s="469"/>
      <c r="U40" s="469"/>
      <c r="V40" s="469"/>
      <c r="W40" s="244">
        <f t="shared" si="2"/>
        <v>0</v>
      </c>
      <c r="X40" s="469"/>
      <c r="Y40" s="469"/>
      <c r="Z40" s="469"/>
      <c r="AA40" s="244">
        <f t="shared" si="3"/>
        <v>0</v>
      </c>
      <c r="AB40" s="469">
        <v>8</v>
      </c>
      <c r="AC40" s="469">
        <v>9</v>
      </c>
      <c r="AD40" s="469"/>
      <c r="AE40" s="244">
        <f t="shared" si="4"/>
        <v>17</v>
      </c>
      <c r="AF40" s="245">
        <f t="shared" si="5"/>
        <v>17</v>
      </c>
    </row>
    <row r="41" spans="2:32" ht="71.25" customHeight="1">
      <c r="B41" s="140">
        <f t="shared" si="6"/>
        <v>29</v>
      </c>
      <c r="C41" s="120" t="s">
        <v>472</v>
      </c>
      <c r="D41" s="115">
        <v>1999</v>
      </c>
      <c r="E41" s="120" t="s">
        <v>740</v>
      </c>
      <c r="F41" s="464" t="s">
        <v>469</v>
      </c>
      <c r="G41" s="464" t="s">
        <v>468</v>
      </c>
      <c r="H41" s="246"/>
      <c r="I41" s="246"/>
      <c r="J41" s="246"/>
      <c r="K41" s="244">
        <v>0</v>
      </c>
      <c r="L41" s="469"/>
      <c r="M41" s="469"/>
      <c r="N41" s="469"/>
      <c r="O41" s="295">
        <f>N41+M41+L41</f>
        <v>0</v>
      </c>
      <c r="P41" s="469"/>
      <c r="Q41" s="469"/>
      <c r="R41" s="469"/>
      <c r="S41" s="244">
        <f>R41+Q41+P41</f>
        <v>0</v>
      </c>
      <c r="T41" s="469"/>
      <c r="U41" s="469"/>
      <c r="V41" s="469"/>
      <c r="W41" s="244">
        <f t="shared" si="2"/>
        <v>0</v>
      </c>
      <c r="X41" s="469">
        <v>4</v>
      </c>
      <c r="Y41" s="469"/>
      <c r="Z41" s="469"/>
      <c r="AA41" s="244">
        <f t="shared" si="3"/>
        <v>4</v>
      </c>
      <c r="AB41" s="469"/>
      <c r="AC41" s="469"/>
      <c r="AD41" s="469"/>
      <c r="AE41" s="244">
        <f t="shared" si="4"/>
        <v>0</v>
      </c>
      <c r="AF41" s="245">
        <f t="shared" si="5"/>
        <v>4</v>
      </c>
    </row>
    <row r="42" spans="2:32" ht="39" customHeight="1">
      <c r="B42" s="12"/>
      <c r="C42" s="13"/>
      <c r="D42" s="14"/>
      <c r="E42" s="15"/>
      <c r="F42" s="139"/>
      <c r="G42" s="16"/>
    </row>
    <row r="43" spans="2:32" ht="28.5">
      <c r="B43" s="18"/>
      <c r="C43" s="1"/>
      <c r="D43" s="1"/>
      <c r="E43" s="48"/>
      <c r="F43" s="1"/>
      <c r="G43" s="20" t="s">
        <v>278</v>
      </c>
    </row>
    <row r="44" spans="2:32" ht="28.5">
      <c r="B44" s="18"/>
      <c r="C44" s="1"/>
      <c r="D44" s="1"/>
      <c r="E44" s="48"/>
      <c r="F44" s="1"/>
      <c r="G44" s="20"/>
    </row>
    <row r="45" spans="2:32" ht="28.5">
      <c r="B45" s="18"/>
      <c r="C45" s="1"/>
      <c r="D45" s="1"/>
      <c r="E45" s="48"/>
      <c r="F45" s="1"/>
      <c r="G45" s="20" t="s">
        <v>262</v>
      </c>
    </row>
    <row r="48" spans="2:32" s="1" customFormat="1" ht="30">
      <c r="B48" s="605" t="s">
        <v>821</v>
      </c>
      <c r="C48" s="605"/>
      <c r="D48" s="605"/>
      <c r="E48" s="605"/>
      <c r="F48" s="605"/>
      <c r="G48" s="605"/>
      <c r="H48" s="605"/>
      <c r="I48" s="605"/>
      <c r="J48" s="638"/>
      <c r="K48" s="638"/>
      <c r="L48" s="168"/>
      <c r="M48" s="168"/>
      <c r="N48" s="168"/>
      <c r="O48" s="296"/>
      <c r="P48" s="168"/>
      <c r="Q48" s="168"/>
      <c r="R48" s="168"/>
      <c r="T48" s="168"/>
      <c r="U48" s="168"/>
      <c r="V48" s="168"/>
      <c r="X48" s="168"/>
      <c r="Y48" s="168"/>
      <c r="Z48" s="168"/>
      <c r="AB48" s="168"/>
      <c r="AC48" s="168"/>
      <c r="AD48" s="168"/>
    </row>
    <row r="49" spans="2:30" s="1" customFormat="1" ht="32.25" thickBot="1">
      <c r="B49" s="564" t="s">
        <v>207</v>
      </c>
      <c r="C49" s="564"/>
      <c r="D49" s="564"/>
      <c r="E49" s="564"/>
      <c r="F49" s="564"/>
      <c r="G49" s="564"/>
      <c r="H49" s="639"/>
      <c r="I49" s="639"/>
      <c r="J49" s="638"/>
      <c r="K49" s="638"/>
      <c r="L49" s="168"/>
      <c r="M49" s="168"/>
      <c r="N49" s="168"/>
      <c r="O49" s="296"/>
      <c r="P49" s="168"/>
      <c r="Q49" s="168"/>
      <c r="R49" s="168"/>
      <c r="T49" s="168"/>
      <c r="U49" s="168"/>
      <c r="V49" s="168"/>
      <c r="X49" s="168"/>
      <c r="Y49" s="168"/>
      <c r="Z49" s="168"/>
      <c r="AB49" s="168"/>
      <c r="AC49" s="168"/>
      <c r="AD49" s="168"/>
    </row>
    <row r="50" spans="2:30" s="2" customFormat="1" ht="30.75" customHeight="1" thickBot="1">
      <c r="B50" s="600" t="s">
        <v>259</v>
      </c>
      <c r="C50" s="585" t="s">
        <v>209</v>
      </c>
      <c r="D50" s="588" t="s">
        <v>210</v>
      </c>
      <c r="E50" s="585" t="s">
        <v>1</v>
      </c>
      <c r="F50" s="585" t="s">
        <v>2</v>
      </c>
      <c r="G50" s="594" t="s">
        <v>3</v>
      </c>
      <c r="H50" s="640" t="s">
        <v>822</v>
      </c>
      <c r="I50" s="641"/>
      <c r="J50" s="642"/>
      <c r="K50" s="643"/>
      <c r="L50" s="449"/>
      <c r="M50" s="449"/>
      <c r="N50" s="449"/>
      <c r="O50" s="297"/>
      <c r="P50" s="449"/>
      <c r="Q50" s="449"/>
      <c r="R50" s="449"/>
      <c r="T50" s="449"/>
      <c r="U50" s="449"/>
      <c r="V50" s="449"/>
      <c r="X50" s="449"/>
      <c r="Y50" s="449"/>
      <c r="Z50" s="449"/>
      <c r="AB50" s="449"/>
      <c r="AC50" s="449"/>
      <c r="AD50" s="449"/>
    </row>
    <row r="51" spans="2:30" s="2" customFormat="1" ht="25.5">
      <c r="B51" s="601"/>
      <c r="C51" s="586"/>
      <c r="D51" s="589"/>
      <c r="E51" s="586"/>
      <c r="F51" s="586"/>
      <c r="G51" s="595"/>
      <c r="H51" s="644" t="s">
        <v>823</v>
      </c>
      <c r="I51" s="645"/>
      <c r="J51" s="646" t="s">
        <v>824</v>
      </c>
      <c r="K51" s="647"/>
      <c r="L51" s="449"/>
      <c r="M51" s="449"/>
      <c r="N51" s="449"/>
      <c r="O51" s="297"/>
      <c r="P51" s="449"/>
      <c r="Q51" s="449"/>
      <c r="R51" s="449"/>
      <c r="T51" s="449"/>
      <c r="U51" s="449"/>
      <c r="V51" s="449"/>
      <c r="X51" s="449"/>
      <c r="Y51" s="449"/>
      <c r="Z51" s="449"/>
      <c r="AB51" s="449"/>
      <c r="AC51" s="449"/>
      <c r="AD51" s="449"/>
    </row>
    <row r="52" spans="2:30" s="2" customFormat="1" ht="45.75" thickBot="1">
      <c r="B52" s="602"/>
      <c r="C52" s="587"/>
      <c r="D52" s="590"/>
      <c r="E52" s="587"/>
      <c r="F52" s="587"/>
      <c r="G52" s="596"/>
      <c r="H52" s="264" t="s">
        <v>825</v>
      </c>
      <c r="I52" s="265" t="s">
        <v>826</v>
      </c>
      <c r="J52" s="264" t="s">
        <v>825</v>
      </c>
      <c r="K52" s="266" t="s">
        <v>826</v>
      </c>
      <c r="L52" s="449">
        <v>78</v>
      </c>
      <c r="M52" s="449">
        <v>67</v>
      </c>
      <c r="N52" s="449"/>
      <c r="O52" s="297"/>
      <c r="P52" s="449"/>
      <c r="Q52" s="449"/>
      <c r="R52" s="449"/>
      <c r="T52" s="449"/>
      <c r="U52" s="449"/>
      <c r="V52" s="449"/>
      <c r="X52" s="449"/>
      <c r="Y52" s="449"/>
      <c r="Z52" s="449"/>
      <c r="AB52" s="449"/>
      <c r="AC52" s="449"/>
      <c r="AD52" s="449"/>
    </row>
    <row r="53" spans="2:30" s="3" customFormat="1" ht="102">
      <c r="B53" s="267">
        <v>1</v>
      </c>
      <c r="C53" s="268" t="s">
        <v>827</v>
      </c>
      <c r="D53" s="269">
        <v>1999</v>
      </c>
      <c r="E53" s="270" t="s">
        <v>463</v>
      </c>
      <c r="F53" s="268" t="s">
        <v>828</v>
      </c>
      <c r="G53" s="271" t="s">
        <v>829</v>
      </c>
      <c r="H53" s="272">
        <v>0</v>
      </c>
      <c r="I53" s="273">
        <v>61.88</v>
      </c>
      <c r="J53" s="274">
        <v>0</v>
      </c>
      <c r="K53" s="275">
        <v>49.13</v>
      </c>
      <c r="L53" s="209">
        <f t="shared" ref="L53:L61" si="7">(I53-$L$12)/4</f>
        <v>15.47</v>
      </c>
      <c r="M53" s="209">
        <f t="shared" ref="M53:M61" si="8">($M$12-K53)/1</f>
        <v>-49.13</v>
      </c>
      <c r="N53" s="209">
        <v>3</v>
      </c>
      <c r="O53" s="298">
        <v>10</v>
      </c>
      <c r="P53" s="209"/>
      <c r="Q53" s="209"/>
      <c r="R53" s="209"/>
      <c r="T53" s="209"/>
      <c r="U53" s="209"/>
      <c r="V53" s="209"/>
      <c r="X53" s="209"/>
      <c r="Y53" s="209"/>
      <c r="Z53" s="209"/>
      <c r="AB53" s="209"/>
      <c r="AC53" s="209"/>
      <c r="AD53" s="209"/>
    </row>
    <row r="54" spans="2:30" s="3" customFormat="1" ht="66">
      <c r="B54" s="276">
        <v>2</v>
      </c>
      <c r="C54" s="277" t="s">
        <v>830</v>
      </c>
      <c r="D54" s="278">
        <v>2000</v>
      </c>
      <c r="E54" s="279" t="s">
        <v>831</v>
      </c>
      <c r="F54" s="277" t="s">
        <v>760</v>
      </c>
      <c r="G54" s="280" t="s">
        <v>832</v>
      </c>
      <c r="H54" s="272">
        <v>0</v>
      </c>
      <c r="I54" s="273">
        <v>74.55</v>
      </c>
      <c r="J54" s="281">
        <v>4</v>
      </c>
      <c r="K54" s="282">
        <v>39.4</v>
      </c>
      <c r="L54" s="209">
        <f t="shared" si="7"/>
        <v>18.637499999999999</v>
      </c>
      <c r="M54" s="209">
        <f t="shared" si="8"/>
        <v>-39.4</v>
      </c>
      <c r="N54" s="209">
        <v>5</v>
      </c>
      <c r="O54" s="298">
        <f>O53-1</f>
        <v>9</v>
      </c>
      <c r="P54" s="209"/>
      <c r="Q54" s="209"/>
      <c r="R54" s="209"/>
      <c r="T54" s="209"/>
      <c r="U54" s="209"/>
      <c r="V54" s="209"/>
      <c r="X54" s="209"/>
      <c r="Y54" s="209"/>
      <c r="Z54" s="209"/>
      <c r="AB54" s="209"/>
      <c r="AC54" s="209"/>
      <c r="AD54" s="209"/>
    </row>
    <row r="55" spans="2:30" s="3" customFormat="1" ht="66">
      <c r="B55" s="267">
        <v>3</v>
      </c>
      <c r="C55" s="268" t="s">
        <v>470</v>
      </c>
      <c r="D55" s="269">
        <v>2002</v>
      </c>
      <c r="E55" s="270" t="s">
        <v>578</v>
      </c>
      <c r="F55" s="268" t="s">
        <v>760</v>
      </c>
      <c r="G55" s="280" t="s">
        <v>832</v>
      </c>
      <c r="H55" s="272">
        <v>0</v>
      </c>
      <c r="I55" s="273">
        <v>66.040000000000006</v>
      </c>
      <c r="J55" s="281">
        <v>4</v>
      </c>
      <c r="K55" s="275">
        <v>44.78</v>
      </c>
      <c r="L55" s="209">
        <f t="shared" si="7"/>
        <v>16.510000000000002</v>
      </c>
      <c r="M55" s="209">
        <f t="shared" si="8"/>
        <v>-44.78</v>
      </c>
      <c r="N55" s="209">
        <v>1</v>
      </c>
      <c r="O55" s="298">
        <f t="shared" ref="O55:O61" si="9">O54-1</f>
        <v>8</v>
      </c>
      <c r="P55" s="209"/>
      <c r="Q55" s="209"/>
      <c r="R55" s="209"/>
      <c r="T55" s="209"/>
      <c r="U55" s="209"/>
      <c r="V55" s="209"/>
      <c r="X55" s="209"/>
      <c r="Y55" s="209"/>
      <c r="Z55" s="209"/>
      <c r="AB55" s="209"/>
      <c r="AC55" s="209"/>
      <c r="AD55" s="209"/>
    </row>
    <row r="56" spans="2:30" s="3" customFormat="1" ht="66">
      <c r="B56" s="276">
        <v>4</v>
      </c>
      <c r="C56" s="277" t="s">
        <v>833</v>
      </c>
      <c r="D56" s="278">
        <v>1999</v>
      </c>
      <c r="E56" s="279" t="s">
        <v>473</v>
      </c>
      <c r="F56" s="277" t="s">
        <v>760</v>
      </c>
      <c r="G56" s="283" t="s">
        <v>832</v>
      </c>
      <c r="H56" s="284">
        <v>0</v>
      </c>
      <c r="I56" s="285">
        <v>70.53</v>
      </c>
      <c r="J56" s="281">
        <v>4</v>
      </c>
      <c r="K56" s="282">
        <v>60.22</v>
      </c>
      <c r="L56" s="209">
        <f t="shared" si="7"/>
        <v>17.6325</v>
      </c>
      <c r="M56" s="209">
        <f t="shared" si="8"/>
        <v>-60.22</v>
      </c>
      <c r="N56" s="209">
        <v>2</v>
      </c>
      <c r="O56" s="298">
        <f t="shared" si="9"/>
        <v>7</v>
      </c>
      <c r="P56" s="209"/>
      <c r="Q56" s="209"/>
      <c r="R56" s="209"/>
      <c r="T56" s="209"/>
      <c r="U56" s="209"/>
      <c r="V56" s="209"/>
      <c r="X56" s="209"/>
      <c r="Y56" s="209"/>
      <c r="Z56" s="209"/>
      <c r="AB56" s="209"/>
      <c r="AC56" s="209"/>
      <c r="AD56" s="209"/>
    </row>
    <row r="57" spans="2:30" s="3" customFormat="1" ht="66">
      <c r="B57" s="276">
        <v>5</v>
      </c>
      <c r="C57" s="277" t="s">
        <v>834</v>
      </c>
      <c r="D57" s="278">
        <v>1999</v>
      </c>
      <c r="E57" s="279" t="s">
        <v>835</v>
      </c>
      <c r="F57" s="277" t="s">
        <v>180</v>
      </c>
      <c r="G57" s="283" t="s">
        <v>181</v>
      </c>
      <c r="H57" s="272">
        <v>0</v>
      </c>
      <c r="I57" s="273">
        <v>76.91</v>
      </c>
      <c r="J57" s="633" t="s">
        <v>836</v>
      </c>
      <c r="K57" s="634"/>
      <c r="L57" s="209">
        <f t="shared" si="7"/>
        <v>19.227499999999999</v>
      </c>
      <c r="M57" s="209">
        <f t="shared" si="8"/>
        <v>0</v>
      </c>
      <c r="N57" s="209">
        <v>4</v>
      </c>
      <c r="O57" s="298">
        <f t="shared" si="9"/>
        <v>6</v>
      </c>
      <c r="P57" s="209"/>
      <c r="Q57" s="209"/>
      <c r="R57" s="209"/>
      <c r="T57" s="209"/>
      <c r="U57" s="209"/>
      <c r="V57" s="209"/>
      <c r="X57" s="209"/>
      <c r="Y57" s="209"/>
      <c r="Z57" s="209"/>
      <c r="AB57" s="209"/>
      <c r="AC57" s="209"/>
      <c r="AD57" s="209"/>
    </row>
    <row r="58" spans="2:30" s="3" customFormat="1" ht="99">
      <c r="B58" s="276">
        <v>6</v>
      </c>
      <c r="C58" s="277" t="s">
        <v>155</v>
      </c>
      <c r="D58" s="278">
        <v>2000</v>
      </c>
      <c r="E58" s="279" t="s">
        <v>156</v>
      </c>
      <c r="F58" s="277" t="s">
        <v>150</v>
      </c>
      <c r="G58" s="280" t="s">
        <v>276</v>
      </c>
      <c r="H58" s="272">
        <v>4</v>
      </c>
      <c r="I58" s="273">
        <v>61.11</v>
      </c>
      <c r="J58" s="286"/>
      <c r="K58" s="282"/>
      <c r="L58" s="209">
        <f t="shared" si="7"/>
        <v>15.2775</v>
      </c>
      <c r="M58" s="209">
        <f t="shared" si="8"/>
        <v>0</v>
      </c>
      <c r="N58" s="209"/>
      <c r="O58" s="298">
        <f t="shared" si="9"/>
        <v>5</v>
      </c>
      <c r="P58" s="209">
        <v>2</v>
      </c>
      <c r="Q58" s="209"/>
      <c r="R58" s="209"/>
      <c r="T58" s="209"/>
      <c r="U58" s="209"/>
      <c r="V58" s="209"/>
      <c r="X58" s="209"/>
      <c r="Y58" s="209"/>
      <c r="Z58" s="209"/>
      <c r="AB58" s="209"/>
      <c r="AC58" s="209"/>
      <c r="AD58" s="209"/>
    </row>
    <row r="59" spans="2:30" s="3" customFormat="1" ht="36">
      <c r="B59" s="276">
        <v>8</v>
      </c>
      <c r="C59" s="277" t="s">
        <v>479</v>
      </c>
      <c r="D59" s="278">
        <v>2001</v>
      </c>
      <c r="E59" s="279" t="s">
        <v>480</v>
      </c>
      <c r="F59" s="277" t="s">
        <v>837</v>
      </c>
      <c r="G59" s="287" t="s">
        <v>482</v>
      </c>
      <c r="H59" s="272">
        <v>6</v>
      </c>
      <c r="I59" s="273">
        <v>84.23</v>
      </c>
      <c r="J59" s="286"/>
      <c r="K59" s="282"/>
      <c r="L59" s="209">
        <f t="shared" si="7"/>
        <v>21.057500000000001</v>
      </c>
      <c r="M59" s="209">
        <f t="shared" si="8"/>
        <v>0</v>
      </c>
      <c r="N59" s="209"/>
      <c r="O59" s="298">
        <f t="shared" si="9"/>
        <v>4</v>
      </c>
      <c r="P59" s="209"/>
      <c r="Q59" s="209"/>
      <c r="R59" s="209"/>
      <c r="T59" s="209"/>
      <c r="U59" s="209"/>
      <c r="V59" s="209"/>
      <c r="X59" s="209"/>
      <c r="Y59" s="209"/>
      <c r="Z59" s="209"/>
      <c r="AB59" s="209"/>
      <c r="AC59" s="209"/>
      <c r="AD59" s="209"/>
    </row>
    <row r="60" spans="2:30" s="3" customFormat="1" ht="66">
      <c r="B60" s="276">
        <v>9</v>
      </c>
      <c r="C60" s="277" t="s">
        <v>838</v>
      </c>
      <c r="D60" s="278">
        <v>1999</v>
      </c>
      <c r="E60" s="279" t="s">
        <v>839</v>
      </c>
      <c r="F60" s="277" t="s">
        <v>840</v>
      </c>
      <c r="G60" s="287" t="s">
        <v>482</v>
      </c>
      <c r="H60" s="272">
        <v>6</v>
      </c>
      <c r="I60" s="273">
        <v>84.95</v>
      </c>
      <c r="J60" s="286"/>
      <c r="K60" s="282"/>
      <c r="L60" s="209">
        <f t="shared" si="7"/>
        <v>21.237500000000001</v>
      </c>
      <c r="M60" s="209">
        <f t="shared" si="8"/>
        <v>0</v>
      </c>
      <c r="N60" s="209"/>
      <c r="O60" s="298">
        <f t="shared" si="9"/>
        <v>3</v>
      </c>
      <c r="P60" s="209"/>
      <c r="Q60" s="209"/>
      <c r="R60" s="209"/>
      <c r="T60" s="209"/>
      <c r="U60" s="209"/>
      <c r="V60" s="209"/>
      <c r="X60" s="209"/>
      <c r="Y60" s="209"/>
      <c r="Z60" s="209"/>
      <c r="AB60" s="209"/>
      <c r="AC60" s="209"/>
      <c r="AD60" s="209"/>
    </row>
    <row r="61" spans="2:30" s="3" customFormat="1" ht="66.75" thickBot="1">
      <c r="B61" s="288"/>
      <c r="C61" s="289" t="s">
        <v>841</v>
      </c>
      <c r="D61" s="290">
        <v>1999</v>
      </c>
      <c r="E61" s="291" t="s">
        <v>842</v>
      </c>
      <c r="F61" s="289" t="s">
        <v>843</v>
      </c>
      <c r="G61" s="292" t="s">
        <v>511</v>
      </c>
      <c r="H61" s="635" t="s">
        <v>844</v>
      </c>
      <c r="I61" s="636"/>
      <c r="J61" s="636"/>
      <c r="K61" s="637"/>
      <c r="L61" s="209">
        <f t="shared" si="7"/>
        <v>0</v>
      </c>
      <c r="M61" s="209">
        <f t="shared" si="8"/>
        <v>0</v>
      </c>
      <c r="N61" s="209"/>
      <c r="O61" s="298">
        <f t="shared" si="9"/>
        <v>2</v>
      </c>
      <c r="P61" s="209"/>
      <c r="Q61" s="209"/>
      <c r="R61" s="209"/>
      <c r="T61" s="209"/>
      <c r="U61" s="209"/>
      <c r="V61" s="209"/>
      <c r="X61" s="209"/>
      <c r="Y61" s="209"/>
      <c r="Z61" s="209"/>
      <c r="AB61" s="209"/>
      <c r="AC61" s="209"/>
      <c r="AD61" s="209"/>
    </row>
    <row r="62" spans="2:30" s="2" customFormat="1" ht="25.5">
      <c r="B62" s="38"/>
      <c r="C62" s="40"/>
      <c r="D62" s="41"/>
      <c r="E62" s="42"/>
      <c r="F62" s="42"/>
      <c r="G62" s="43"/>
      <c r="H62" s="293"/>
      <c r="I62" s="293"/>
      <c r="L62" s="449"/>
      <c r="M62" s="449"/>
      <c r="N62" s="449"/>
      <c r="O62" s="297"/>
      <c r="P62" s="449"/>
      <c r="Q62" s="449"/>
      <c r="R62" s="449"/>
      <c r="T62" s="449"/>
      <c r="U62" s="449"/>
      <c r="V62" s="449"/>
      <c r="X62" s="449"/>
      <c r="Y62" s="449"/>
      <c r="Z62" s="449"/>
      <c r="AB62" s="449"/>
      <c r="AC62" s="449"/>
      <c r="AD62" s="449"/>
    </row>
    <row r="63" spans="2:30" s="1" customFormat="1" ht="36">
      <c r="B63" s="44"/>
      <c r="D63" s="45" t="s">
        <v>260</v>
      </c>
      <c r="E63" s="46"/>
      <c r="G63" s="47" t="s">
        <v>845</v>
      </c>
      <c r="I63" s="44"/>
      <c r="L63" s="168"/>
      <c r="M63" s="168"/>
      <c r="N63" s="168"/>
      <c r="O63" s="296"/>
      <c r="P63" s="168"/>
      <c r="Q63" s="168"/>
      <c r="R63" s="168"/>
      <c r="T63" s="168"/>
      <c r="U63" s="168"/>
      <c r="V63" s="168"/>
      <c r="X63" s="168"/>
      <c r="Y63" s="168"/>
      <c r="Z63" s="168"/>
      <c r="AB63" s="168"/>
      <c r="AC63" s="168"/>
      <c r="AD63" s="168"/>
    </row>
    <row r="64" spans="2:30" s="1" customFormat="1" ht="36">
      <c r="B64" s="44"/>
      <c r="D64" s="45"/>
      <c r="E64" s="46"/>
      <c r="G64" s="47"/>
      <c r="I64" s="44"/>
      <c r="L64" s="168"/>
      <c r="M64" s="168"/>
      <c r="N64" s="168"/>
      <c r="O64" s="296"/>
      <c r="P64" s="168"/>
      <c r="Q64" s="168"/>
      <c r="R64" s="168"/>
      <c r="T64" s="168"/>
      <c r="U64" s="168"/>
      <c r="V64" s="168"/>
      <c r="X64" s="168"/>
      <c r="Y64" s="168"/>
      <c r="Z64" s="168"/>
      <c r="AB64" s="168"/>
      <c r="AC64" s="168"/>
      <c r="AD64" s="168"/>
    </row>
    <row r="65" spans="2:30" s="1" customFormat="1" ht="36">
      <c r="B65" s="44"/>
      <c r="D65" s="45" t="s">
        <v>261</v>
      </c>
      <c r="E65" s="46"/>
      <c r="G65" s="47" t="s">
        <v>262</v>
      </c>
      <c r="I65" s="44"/>
      <c r="L65" s="168"/>
      <c r="M65" s="168"/>
      <c r="N65" s="168"/>
      <c r="O65" s="296"/>
      <c r="P65" s="168"/>
      <c r="Q65" s="168"/>
      <c r="R65" s="168"/>
      <c r="T65" s="168"/>
      <c r="U65" s="168"/>
      <c r="V65" s="168"/>
      <c r="X65" s="168"/>
      <c r="Y65" s="168"/>
      <c r="Z65" s="168"/>
      <c r="AB65" s="168"/>
      <c r="AC65" s="168"/>
      <c r="AD65" s="168"/>
    </row>
  </sheetData>
  <sortState ref="C10:AG38">
    <sortCondition descending="1" ref="R10:R38"/>
  </sortState>
  <mergeCells count="56">
    <mergeCell ref="J57:K57"/>
    <mergeCell ref="H61:K61"/>
    <mergeCell ref="B48:K48"/>
    <mergeCell ref="B49:K49"/>
    <mergeCell ref="B50:B52"/>
    <mergeCell ref="C50:C52"/>
    <mergeCell ref="D50:D52"/>
    <mergeCell ref="E50:E52"/>
    <mergeCell ref="F50:F52"/>
    <mergeCell ref="G50:G52"/>
    <mergeCell ref="H50:K50"/>
    <mergeCell ref="H51:I51"/>
    <mergeCell ref="J51:K51"/>
    <mergeCell ref="AB10:AD10"/>
    <mergeCell ref="AE10:AE12"/>
    <mergeCell ref="AB11:AB12"/>
    <mergeCell ref="AC11:AC12"/>
    <mergeCell ref="AD11:AD12"/>
    <mergeCell ref="Y11:Y12"/>
    <mergeCell ref="Z11:Z12"/>
    <mergeCell ref="AF10:AF12"/>
    <mergeCell ref="F10:F12"/>
    <mergeCell ref="G10:G12"/>
    <mergeCell ref="P10:R10"/>
    <mergeCell ref="S10:S12"/>
    <mergeCell ref="P11:P12"/>
    <mergeCell ref="Q11:Q12"/>
    <mergeCell ref="R11:R12"/>
    <mergeCell ref="T10:V10"/>
    <mergeCell ref="W10:W12"/>
    <mergeCell ref="T11:T12"/>
    <mergeCell ref="U11:U12"/>
    <mergeCell ref="V11:V12"/>
    <mergeCell ref="X10:Z10"/>
    <mergeCell ref="AA10:AA12"/>
    <mergeCell ref="X11:X12"/>
    <mergeCell ref="B10:B12"/>
    <mergeCell ref="C10:C12"/>
    <mergeCell ref="D10:D12"/>
    <mergeCell ref="E10:E12"/>
    <mergeCell ref="N11:N12"/>
    <mergeCell ref="O10:O12"/>
    <mergeCell ref="K10:K12"/>
    <mergeCell ref="H10:J10"/>
    <mergeCell ref="L10:N10"/>
    <mergeCell ref="H11:H12"/>
    <mergeCell ref="I11:I12"/>
    <mergeCell ref="J11:J12"/>
    <mergeCell ref="L11:L12"/>
    <mergeCell ref="M11:M12"/>
    <mergeCell ref="B8:AA8"/>
    <mergeCell ref="B4:G4"/>
    <mergeCell ref="B1:AC1"/>
    <mergeCell ref="B3:AD3"/>
    <mergeCell ref="B5:AC5"/>
    <mergeCell ref="B7:AD7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3"/>
  <sheetViews>
    <sheetView zoomScale="38" zoomScaleNormal="38" workbookViewId="0">
      <selection activeCell="A9" sqref="A9:XFD10"/>
    </sheetView>
  </sheetViews>
  <sheetFormatPr defaultRowHeight="27"/>
  <cols>
    <col min="1" max="1" width="10.85546875" style="5" customWidth="1"/>
    <col min="2" max="2" width="57.42578125" style="6" customWidth="1"/>
    <col min="3" max="3" width="14.7109375" style="5" customWidth="1"/>
    <col min="4" max="4" width="14.5703125" style="5" customWidth="1"/>
    <col min="5" max="5" width="39.7109375" style="5" customWidth="1"/>
    <col min="6" max="6" width="35.85546875" style="49" customWidth="1"/>
    <col min="7" max="7" width="45.5703125" style="5" customWidth="1"/>
    <col min="8" max="8" width="11.7109375" style="5" customWidth="1"/>
    <col min="9" max="9" width="11.5703125" style="5" customWidth="1"/>
    <col min="10" max="10" width="10.42578125" style="5" customWidth="1"/>
    <col min="11" max="15" width="9.140625" style="5"/>
    <col min="16" max="18" width="9.42578125" style="5" bestFit="1" customWidth="1"/>
    <col min="19" max="19" width="9.140625" style="5"/>
    <col min="20" max="20" width="9.85546875" style="514" customWidth="1"/>
    <col min="21" max="22" width="9.42578125" style="514" bestFit="1" customWidth="1"/>
    <col min="23" max="23" width="9.85546875" style="5" customWidth="1"/>
    <col min="24" max="26" width="9.42578125" style="5" bestFit="1" customWidth="1"/>
    <col min="27" max="27" width="9.140625" style="5"/>
    <col min="28" max="29" width="9.42578125" style="5" bestFit="1" customWidth="1"/>
    <col min="30" max="30" width="11.85546875" style="5" bestFit="1" customWidth="1"/>
    <col min="31" max="16384" width="9.140625" style="5"/>
  </cols>
  <sheetData>
    <row r="1" spans="1:32" s="1" customFormat="1" ht="33.75" customHeight="1">
      <c r="A1" s="582" t="s">
        <v>206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</row>
    <row r="2" spans="1:32" s="1" customFormat="1" ht="27" customHeight="1">
      <c r="A2" s="603"/>
      <c r="B2" s="604"/>
      <c r="C2" s="604"/>
      <c r="D2" s="604"/>
      <c r="E2" s="604"/>
      <c r="F2" s="604"/>
      <c r="G2" s="604"/>
      <c r="H2" s="604"/>
      <c r="I2" s="604"/>
      <c r="T2" s="506"/>
      <c r="U2" s="506"/>
      <c r="V2" s="506"/>
    </row>
    <row r="3" spans="1:32" s="1" customFormat="1" ht="30" customHeight="1">
      <c r="A3" s="605" t="s">
        <v>586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</row>
    <row r="4" spans="1:32" s="1" customFormat="1" ht="27" customHeight="1">
      <c r="A4" s="612"/>
      <c r="B4" s="612"/>
      <c r="C4" s="612"/>
      <c r="D4" s="612"/>
      <c r="E4" s="612"/>
      <c r="F4" s="612"/>
      <c r="G4" s="612"/>
      <c r="H4" s="604"/>
      <c r="I4" s="604"/>
      <c r="T4" s="506"/>
      <c r="U4" s="506"/>
      <c r="V4" s="506"/>
    </row>
    <row r="5" spans="1:32" s="1" customFormat="1" ht="37.5" customHeight="1">
      <c r="A5" s="651" t="s">
        <v>453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</row>
    <row r="6" spans="1:32" s="1" customFormat="1" ht="30.75" customHeight="1">
      <c r="A6" s="564" t="s">
        <v>207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</row>
    <row r="7" spans="1:32" s="1" customFormat="1" ht="30.75" customHeight="1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</row>
    <row r="8" spans="1:32" s="1" customFormat="1" ht="30.75" customHeight="1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</row>
    <row r="9" spans="1:32" s="1" customFormat="1" ht="30.75" customHeight="1">
      <c r="A9" s="428"/>
      <c r="B9" s="564" t="s">
        <v>865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</row>
    <row r="10" spans="1:32" s="1" customFormat="1" ht="46.5" customHeight="1">
      <c r="A10" s="428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</row>
    <row r="11" spans="1:32" s="1" customFormat="1" ht="30.75" customHeight="1">
      <c r="A11" s="428"/>
      <c r="B11" s="428"/>
      <c r="C11" s="428"/>
      <c r="D11" s="428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</row>
    <row r="12" spans="1:32" s="1" customFormat="1" ht="30.75" customHeight="1" thickBot="1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</row>
    <row r="13" spans="1:32" s="2" customFormat="1" ht="22.5" customHeight="1">
      <c r="A13" s="656" t="s">
        <v>259</v>
      </c>
      <c r="B13" s="658" t="s">
        <v>209</v>
      </c>
      <c r="C13" s="658" t="s">
        <v>210</v>
      </c>
      <c r="D13" s="658" t="s">
        <v>0</v>
      </c>
      <c r="E13" s="658" t="s">
        <v>1</v>
      </c>
      <c r="F13" s="652" t="s">
        <v>2</v>
      </c>
      <c r="G13" s="654" t="s">
        <v>3</v>
      </c>
      <c r="H13" s="650" t="s">
        <v>296</v>
      </c>
      <c r="I13" s="650"/>
      <c r="J13" s="650"/>
      <c r="K13" s="649" t="s">
        <v>297</v>
      </c>
      <c r="L13" s="648" t="s">
        <v>325</v>
      </c>
      <c r="M13" s="648"/>
      <c r="N13" s="648"/>
      <c r="O13" s="649" t="s">
        <v>345</v>
      </c>
      <c r="P13" s="648" t="s">
        <v>459</v>
      </c>
      <c r="Q13" s="648"/>
      <c r="R13" s="648"/>
      <c r="S13" s="649" t="s">
        <v>460</v>
      </c>
      <c r="T13" s="648" t="s">
        <v>667</v>
      </c>
      <c r="U13" s="648"/>
      <c r="V13" s="648"/>
      <c r="W13" s="649" t="s">
        <v>605</v>
      </c>
      <c r="X13" s="648" t="s">
        <v>695</v>
      </c>
      <c r="Y13" s="648"/>
      <c r="Z13" s="648"/>
      <c r="AA13" s="649" t="s">
        <v>698</v>
      </c>
      <c r="AB13" s="648" t="s">
        <v>767</v>
      </c>
      <c r="AC13" s="648"/>
      <c r="AD13" s="648"/>
      <c r="AE13" s="649" t="s">
        <v>770</v>
      </c>
      <c r="AF13" s="516"/>
    </row>
    <row r="14" spans="1:32" s="2" customFormat="1" ht="126" customHeight="1" thickBot="1">
      <c r="A14" s="657"/>
      <c r="B14" s="659"/>
      <c r="C14" s="659"/>
      <c r="D14" s="659"/>
      <c r="E14" s="659"/>
      <c r="F14" s="653"/>
      <c r="G14" s="655"/>
      <c r="H14" s="517">
        <v>41355</v>
      </c>
      <c r="I14" s="517">
        <v>41356</v>
      </c>
      <c r="J14" s="518" t="s">
        <v>294</v>
      </c>
      <c r="K14" s="649"/>
      <c r="L14" s="519">
        <v>41376</v>
      </c>
      <c r="M14" s="520">
        <v>41377</v>
      </c>
      <c r="N14" s="520">
        <v>41378</v>
      </c>
      <c r="O14" s="649"/>
      <c r="P14" s="519">
        <v>41425</v>
      </c>
      <c r="Q14" s="519">
        <v>41426</v>
      </c>
      <c r="R14" s="519">
        <v>41427</v>
      </c>
      <c r="S14" s="649"/>
      <c r="T14" s="519" t="s">
        <v>626</v>
      </c>
      <c r="U14" s="519" t="s">
        <v>627</v>
      </c>
      <c r="V14" s="519">
        <v>41462</v>
      </c>
      <c r="W14" s="649"/>
      <c r="X14" s="519" t="s">
        <v>696</v>
      </c>
      <c r="Y14" s="519" t="s">
        <v>697</v>
      </c>
      <c r="Z14" s="519">
        <v>41490</v>
      </c>
      <c r="AA14" s="649"/>
      <c r="AB14" s="519" t="s">
        <v>768</v>
      </c>
      <c r="AC14" s="519" t="s">
        <v>769</v>
      </c>
      <c r="AD14" s="519">
        <v>41511</v>
      </c>
      <c r="AE14" s="649"/>
      <c r="AF14" s="516"/>
    </row>
    <row r="15" spans="1:32" s="3" customFormat="1" ht="38.25" customHeight="1">
      <c r="A15" s="448">
        <f>A14+1</f>
        <v>1</v>
      </c>
      <c r="B15" s="360" t="s">
        <v>333</v>
      </c>
      <c r="C15" s="361"/>
      <c r="D15" s="8" t="s">
        <v>4</v>
      </c>
      <c r="E15" s="362" t="s">
        <v>348</v>
      </c>
      <c r="F15" s="362" t="s">
        <v>5</v>
      </c>
      <c r="G15" s="364" t="s">
        <v>340</v>
      </c>
      <c r="H15" s="499">
        <v>0</v>
      </c>
      <c r="I15" s="500">
        <v>0</v>
      </c>
      <c r="J15" s="501"/>
      <c r="K15" s="227">
        <f t="shared" ref="K15:K44" si="0">SUM(H15:J15)</f>
        <v>0</v>
      </c>
      <c r="L15" s="505">
        <v>10</v>
      </c>
      <c r="M15" s="505">
        <v>9</v>
      </c>
      <c r="N15" s="505">
        <v>13</v>
      </c>
      <c r="O15" s="228">
        <f t="shared" ref="O15:O44" si="1">N15+M15+L15</f>
        <v>32</v>
      </c>
      <c r="P15" s="505"/>
      <c r="Q15" s="505"/>
      <c r="R15" s="505"/>
      <c r="S15" s="228">
        <f t="shared" ref="S15:S44" si="2">R15+Q15+P15</f>
        <v>0</v>
      </c>
      <c r="T15" s="509"/>
      <c r="U15" s="509"/>
      <c r="V15" s="509"/>
      <c r="W15" s="228">
        <f t="shared" ref="W15:W44" si="3">V15+U15+T15</f>
        <v>0</v>
      </c>
      <c r="X15" s="212">
        <v>1</v>
      </c>
      <c r="Y15" s="212">
        <v>15</v>
      </c>
      <c r="Z15" s="212">
        <v>4</v>
      </c>
      <c r="AA15" s="228">
        <f t="shared" ref="AA15:AA44" si="4">Z15+Y15+X15</f>
        <v>20</v>
      </c>
      <c r="AB15" s="212"/>
      <c r="AC15" s="212"/>
      <c r="AD15" s="212"/>
      <c r="AE15" s="228">
        <f t="shared" ref="AE15:AE49" si="5">AD15+AC15+AB15</f>
        <v>0</v>
      </c>
      <c r="AF15" s="515">
        <f t="shared" ref="AF15:AF49" si="6">AA15+W15+S15+O15+K15+AE15</f>
        <v>52</v>
      </c>
    </row>
    <row r="16" spans="1:32" s="3" customFormat="1" ht="38.25" customHeight="1">
      <c r="A16" s="448">
        <f>A15+1</f>
        <v>2</v>
      </c>
      <c r="B16" s="86" t="s">
        <v>318</v>
      </c>
      <c r="C16" s="4">
        <v>1970</v>
      </c>
      <c r="D16" s="4" t="s">
        <v>11</v>
      </c>
      <c r="E16" s="86" t="s">
        <v>184</v>
      </c>
      <c r="F16" s="92" t="s">
        <v>5</v>
      </c>
      <c r="G16" s="89" t="s">
        <v>350</v>
      </c>
      <c r="H16" s="491">
        <v>0</v>
      </c>
      <c r="I16" s="491">
        <v>0</v>
      </c>
      <c r="J16" s="492">
        <v>0</v>
      </c>
      <c r="K16" s="87">
        <f t="shared" si="0"/>
        <v>0</v>
      </c>
      <c r="L16" s="430">
        <v>7</v>
      </c>
      <c r="M16" s="430">
        <v>1</v>
      </c>
      <c r="N16" s="430"/>
      <c r="O16" s="94">
        <f t="shared" si="1"/>
        <v>8</v>
      </c>
      <c r="P16" s="503">
        <v>6</v>
      </c>
      <c r="Q16" s="503">
        <v>7</v>
      </c>
      <c r="R16" s="503"/>
      <c r="S16" s="94">
        <f t="shared" si="2"/>
        <v>13</v>
      </c>
      <c r="T16" s="507"/>
      <c r="U16" s="507"/>
      <c r="V16" s="507"/>
      <c r="W16" s="94">
        <f t="shared" si="3"/>
        <v>0</v>
      </c>
      <c r="X16" s="111">
        <v>9</v>
      </c>
      <c r="Y16" s="111">
        <v>14</v>
      </c>
      <c r="Z16" s="111">
        <v>8</v>
      </c>
      <c r="AA16" s="94">
        <f t="shared" si="4"/>
        <v>31</v>
      </c>
      <c r="AB16" s="111"/>
      <c r="AC16" s="111"/>
      <c r="AD16" s="111"/>
      <c r="AE16" s="94">
        <f t="shared" si="5"/>
        <v>0</v>
      </c>
      <c r="AF16" s="302">
        <f t="shared" si="6"/>
        <v>52</v>
      </c>
    </row>
    <row r="17" spans="1:32" s="3" customFormat="1" ht="38.25" customHeight="1">
      <c r="A17" s="448">
        <f t="shared" ref="A17:A35" si="7">A16+1</f>
        <v>3</v>
      </c>
      <c r="B17" s="79" t="s">
        <v>333</v>
      </c>
      <c r="C17" s="73"/>
      <c r="D17" s="4" t="s">
        <v>4</v>
      </c>
      <c r="E17" s="81" t="s">
        <v>365</v>
      </c>
      <c r="F17" s="81" t="s">
        <v>5</v>
      </c>
      <c r="G17" s="85" t="s">
        <v>340</v>
      </c>
      <c r="H17" s="491">
        <v>0</v>
      </c>
      <c r="I17" s="491">
        <v>0</v>
      </c>
      <c r="J17" s="491">
        <v>0</v>
      </c>
      <c r="K17" s="87">
        <f t="shared" si="0"/>
        <v>0</v>
      </c>
      <c r="L17" s="430">
        <v>2</v>
      </c>
      <c r="M17" s="430">
        <v>8</v>
      </c>
      <c r="N17" s="430">
        <v>11</v>
      </c>
      <c r="O17" s="94">
        <f t="shared" si="1"/>
        <v>21</v>
      </c>
      <c r="P17" s="503"/>
      <c r="Q17" s="503"/>
      <c r="R17" s="503"/>
      <c r="S17" s="94">
        <f t="shared" si="2"/>
        <v>0</v>
      </c>
      <c r="T17" s="507"/>
      <c r="U17" s="507"/>
      <c r="V17" s="507"/>
      <c r="W17" s="94">
        <f t="shared" si="3"/>
        <v>0</v>
      </c>
      <c r="X17" s="111">
        <v>4</v>
      </c>
      <c r="Y17" s="111">
        <v>13</v>
      </c>
      <c r="Z17" s="111">
        <v>3</v>
      </c>
      <c r="AA17" s="94">
        <f t="shared" si="4"/>
        <v>20</v>
      </c>
      <c r="AB17" s="111"/>
      <c r="AC17" s="111"/>
      <c r="AD17" s="111"/>
      <c r="AE17" s="94">
        <f t="shared" si="5"/>
        <v>0</v>
      </c>
      <c r="AF17" s="302">
        <f t="shared" si="6"/>
        <v>41</v>
      </c>
    </row>
    <row r="18" spans="1:32" s="3" customFormat="1" ht="38.25" customHeight="1">
      <c r="A18" s="448">
        <f t="shared" si="7"/>
        <v>4</v>
      </c>
      <c r="B18" s="86" t="s">
        <v>157</v>
      </c>
      <c r="C18" s="4">
        <v>1991</v>
      </c>
      <c r="D18" s="4" t="s">
        <v>4</v>
      </c>
      <c r="E18" s="86" t="s">
        <v>161</v>
      </c>
      <c r="F18" s="78" t="s">
        <v>159</v>
      </c>
      <c r="G18" s="53" t="s">
        <v>160</v>
      </c>
      <c r="H18" s="493">
        <v>4</v>
      </c>
      <c r="I18" s="494">
        <v>0</v>
      </c>
      <c r="J18" s="495">
        <v>0</v>
      </c>
      <c r="K18" s="87">
        <f t="shared" si="0"/>
        <v>4</v>
      </c>
      <c r="L18" s="503">
        <v>9</v>
      </c>
      <c r="M18" s="503">
        <v>12</v>
      </c>
      <c r="N18" s="503"/>
      <c r="O18" s="94">
        <f t="shared" si="1"/>
        <v>21</v>
      </c>
      <c r="P18" s="503"/>
      <c r="Q18" s="503"/>
      <c r="R18" s="503"/>
      <c r="S18" s="94">
        <f t="shared" si="2"/>
        <v>0</v>
      </c>
      <c r="T18" s="507"/>
      <c r="U18" s="507"/>
      <c r="V18" s="507"/>
      <c r="W18" s="94">
        <f t="shared" si="3"/>
        <v>0</v>
      </c>
      <c r="X18" s="111">
        <v>8</v>
      </c>
      <c r="Y18" s="111">
        <v>12</v>
      </c>
      <c r="Z18" s="111">
        <v>7</v>
      </c>
      <c r="AA18" s="94">
        <f t="shared" si="4"/>
        <v>27</v>
      </c>
      <c r="AB18" s="111">
        <v>8</v>
      </c>
      <c r="AC18" s="111">
        <v>10</v>
      </c>
      <c r="AD18" s="111">
        <v>4</v>
      </c>
      <c r="AE18" s="94">
        <f t="shared" si="5"/>
        <v>22</v>
      </c>
      <c r="AF18" s="302">
        <f t="shared" si="6"/>
        <v>74</v>
      </c>
    </row>
    <row r="19" spans="1:32" s="3" customFormat="1" ht="38.25" customHeight="1">
      <c r="A19" s="448">
        <f t="shared" si="7"/>
        <v>5</v>
      </c>
      <c r="B19" s="78" t="s">
        <v>71</v>
      </c>
      <c r="C19" s="4">
        <v>1985</v>
      </c>
      <c r="D19" s="4" t="s">
        <v>11</v>
      </c>
      <c r="E19" s="86" t="s">
        <v>282</v>
      </c>
      <c r="F19" s="78" t="s">
        <v>70</v>
      </c>
      <c r="G19" s="363" t="s">
        <v>176</v>
      </c>
      <c r="H19" s="493">
        <v>15</v>
      </c>
      <c r="I19" s="494">
        <v>15</v>
      </c>
      <c r="J19" s="495">
        <v>13</v>
      </c>
      <c r="K19" s="87">
        <f t="shared" si="0"/>
        <v>43</v>
      </c>
      <c r="L19" s="503">
        <v>4</v>
      </c>
      <c r="M19" s="503">
        <v>14</v>
      </c>
      <c r="N19" s="503">
        <v>9</v>
      </c>
      <c r="O19" s="94">
        <f t="shared" si="1"/>
        <v>27</v>
      </c>
      <c r="P19" s="503"/>
      <c r="Q19" s="503"/>
      <c r="R19" s="503"/>
      <c r="S19" s="94">
        <f t="shared" si="2"/>
        <v>0</v>
      </c>
      <c r="T19" s="507">
        <v>7</v>
      </c>
      <c r="U19" s="507">
        <v>5</v>
      </c>
      <c r="V19" s="507">
        <v>8</v>
      </c>
      <c r="W19" s="94">
        <f t="shared" si="3"/>
        <v>20</v>
      </c>
      <c r="X19" s="111">
        <v>12</v>
      </c>
      <c r="Y19" s="111">
        <v>11</v>
      </c>
      <c r="Z19" s="111">
        <v>12</v>
      </c>
      <c r="AA19" s="94">
        <f t="shared" si="4"/>
        <v>35</v>
      </c>
      <c r="AB19" s="111">
        <v>3</v>
      </c>
      <c r="AC19" s="111">
        <v>12</v>
      </c>
      <c r="AD19" s="111">
        <v>10</v>
      </c>
      <c r="AE19" s="94">
        <f t="shared" si="5"/>
        <v>25</v>
      </c>
      <c r="AF19" s="302">
        <f t="shared" si="6"/>
        <v>150</v>
      </c>
    </row>
    <row r="20" spans="1:32" s="3" customFormat="1" ht="38.25" customHeight="1">
      <c r="A20" s="448">
        <f t="shared" si="7"/>
        <v>6</v>
      </c>
      <c r="B20" s="86" t="s">
        <v>212</v>
      </c>
      <c r="C20" s="4"/>
      <c r="D20" s="4"/>
      <c r="E20" s="86" t="s">
        <v>213</v>
      </c>
      <c r="F20" s="78" t="s">
        <v>52</v>
      </c>
      <c r="G20" s="53" t="s">
        <v>214</v>
      </c>
      <c r="H20" s="493">
        <v>10</v>
      </c>
      <c r="I20" s="494">
        <v>16</v>
      </c>
      <c r="J20" s="495">
        <v>10</v>
      </c>
      <c r="K20" s="87">
        <f t="shared" si="0"/>
        <v>36</v>
      </c>
      <c r="L20" s="503"/>
      <c r="M20" s="503"/>
      <c r="N20" s="503"/>
      <c r="O20" s="94">
        <f t="shared" si="1"/>
        <v>0</v>
      </c>
      <c r="P20" s="503">
        <v>15</v>
      </c>
      <c r="Q20" s="503">
        <v>10</v>
      </c>
      <c r="R20" s="503">
        <v>5</v>
      </c>
      <c r="S20" s="94">
        <f t="shared" si="2"/>
        <v>30</v>
      </c>
      <c r="T20" s="507">
        <v>10</v>
      </c>
      <c r="U20" s="507">
        <v>3</v>
      </c>
      <c r="V20" s="507">
        <v>7</v>
      </c>
      <c r="W20" s="94">
        <f t="shared" si="3"/>
        <v>20</v>
      </c>
      <c r="X20" s="111">
        <v>5</v>
      </c>
      <c r="Y20" s="111">
        <v>10</v>
      </c>
      <c r="Z20" s="111">
        <v>13</v>
      </c>
      <c r="AA20" s="94">
        <f t="shared" si="4"/>
        <v>28</v>
      </c>
      <c r="AB20" s="111"/>
      <c r="AC20" s="111"/>
      <c r="AD20" s="111"/>
      <c r="AE20" s="94">
        <f t="shared" si="5"/>
        <v>0</v>
      </c>
      <c r="AF20" s="302">
        <f t="shared" si="6"/>
        <v>114</v>
      </c>
    </row>
    <row r="21" spans="1:32" s="3" customFormat="1" ht="38.25" customHeight="1">
      <c r="A21" s="448">
        <f t="shared" si="7"/>
        <v>7</v>
      </c>
      <c r="B21" s="86" t="s">
        <v>608</v>
      </c>
      <c r="C21" s="4"/>
      <c r="D21" s="74" t="s">
        <v>11</v>
      </c>
      <c r="E21" s="86" t="s">
        <v>172</v>
      </c>
      <c r="F21" s="78" t="s">
        <v>5</v>
      </c>
      <c r="G21" s="53" t="s">
        <v>609</v>
      </c>
      <c r="H21" s="493"/>
      <c r="I21" s="494"/>
      <c r="J21" s="495"/>
      <c r="K21" s="87">
        <f t="shared" si="0"/>
        <v>0</v>
      </c>
      <c r="L21" s="503"/>
      <c r="M21" s="503"/>
      <c r="N21" s="503"/>
      <c r="O21" s="94">
        <f t="shared" si="1"/>
        <v>0</v>
      </c>
      <c r="P21" s="503"/>
      <c r="Q21" s="503"/>
      <c r="R21" s="503"/>
      <c r="S21" s="94">
        <f t="shared" si="2"/>
        <v>0</v>
      </c>
      <c r="T21" s="507">
        <v>5</v>
      </c>
      <c r="U21" s="507">
        <v>11</v>
      </c>
      <c r="V21" s="507"/>
      <c r="W21" s="94">
        <f t="shared" si="3"/>
        <v>16</v>
      </c>
      <c r="X21" s="111"/>
      <c r="Y21" s="111">
        <v>9</v>
      </c>
      <c r="Z21" s="111"/>
      <c r="AA21" s="94">
        <f t="shared" si="4"/>
        <v>9</v>
      </c>
      <c r="AB21" s="111"/>
      <c r="AC21" s="111"/>
      <c r="AD21" s="111"/>
      <c r="AE21" s="94">
        <f t="shared" si="5"/>
        <v>0</v>
      </c>
      <c r="AF21" s="302">
        <f t="shared" si="6"/>
        <v>25</v>
      </c>
    </row>
    <row r="22" spans="1:32" s="3" customFormat="1" ht="38.25" customHeight="1">
      <c r="A22" s="448">
        <f t="shared" si="7"/>
        <v>8</v>
      </c>
      <c r="B22" s="86" t="s">
        <v>157</v>
      </c>
      <c r="C22" s="4">
        <v>1991</v>
      </c>
      <c r="D22" s="4" t="s">
        <v>4</v>
      </c>
      <c r="E22" s="86" t="s">
        <v>158</v>
      </c>
      <c r="F22" s="78" t="s">
        <v>159</v>
      </c>
      <c r="G22" s="53" t="s">
        <v>160</v>
      </c>
      <c r="H22" s="493">
        <v>14</v>
      </c>
      <c r="I22" s="494">
        <v>10</v>
      </c>
      <c r="J22" s="495">
        <v>5</v>
      </c>
      <c r="K22" s="87">
        <f t="shared" si="0"/>
        <v>29</v>
      </c>
      <c r="L22" s="503">
        <v>14</v>
      </c>
      <c r="M22" s="503">
        <v>7</v>
      </c>
      <c r="N22" s="503">
        <v>14</v>
      </c>
      <c r="O22" s="94">
        <f t="shared" si="1"/>
        <v>35</v>
      </c>
      <c r="P22" s="503">
        <v>14</v>
      </c>
      <c r="Q22" s="503">
        <v>14</v>
      </c>
      <c r="R22" s="503">
        <v>8</v>
      </c>
      <c r="S22" s="94">
        <f t="shared" si="2"/>
        <v>36</v>
      </c>
      <c r="T22" s="507"/>
      <c r="U22" s="507"/>
      <c r="V22" s="507"/>
      <c r="W22" s="94">
        <f t="shared" si="3"/>
        <v>0</v>
      </c>
      <c r="X22" s="111">
        <v>11</v>
      </c>
      <c r="Y22" s="111">
        <v>8</v>
      </c>
      <c r="Z22" s="111">
        <v>10</v>
      </c>
      <c r="AA22" s="94">
        <f t="shared" si="4"/>
        <v>29</v>
      </c>
      <c r="AB22" s="111">
        <v>10</v>
      </c>
      <c r="AC22" s="111">
        <v>6</v>
      </c>
      <c r="AD22" s="111"/>
      <c r="AE22" s="94">
        <f t="shared" si="5"/>
        <v>16</v>
      </c>
      <c r="AF22" s="302">
        <f t="shared" si="6"/>
        <v>145</v>
      </c>
    </row>
    <row r="23" spans="1:32" s="3" customFormat="1" ht="38.25" customHeight="1">
      <c r="A23" s="448">
        <f t="shared" si="7"/>
        <v>9</v>
      </c>
      <c r="B23" s="86" t="s">
        <v>606</v>
      </c>
      <c r="C23" s="4"/>
      <c r="D23" s="4" t="s">
        <v>21</v>
      </c>
      <c r="E23" s="86" t="s">
        <v>745</v>
      </c>
      <c r="F23" s="86" t="s">
        <v>22</v>
      </c>
      <c r="G23" s="138" t="s">
        <v>23</v>
      </c>
      <c r="H23" s="493"/>
      <c r="I23" s="494"/>
      <c r="J23" s="495"/>
      <c r="K23" s="87">
        <f t="shared" si="0"/>
        <v>0</v>
      </c>
      <c r="L23" s="503"/>
      <c r="M23" s="503"/>
      <c r="N23" s="503"/>
      <c r="O23" s="94">
        <f t="shared" si="1"/>
        <v>0</v>
      </c>
      <c r="P23" s="503"/>
      <c r="Q23" s="503"/>
      <c r="R23" s="503"/>
      <c r="S23" s="94">
        <f t="shared" si="2"/>
        <v>0</v>
      </c>
      <c r="T23" s="507">
        <v>6</v>
      </c>
      <c r="U23" s="507">
        <v>10</v>
      </c>
      <c r="V23" s="507">
        <v>10</v>
      </c>
      <c r="W23" s="94">
        <f t="shared" si="3"/>
        <v>26</v>
      </c>
      <c r="X23" s="111">
        <v>2</v>
      </c>
      <c r="Y23" s="111">
        <v>7</v>
      </c>
      <c r="Z23" s="111">
        <v>14</v>
      </c>
      <c r="AA23" s="94">
        <f t="shared" si="4"/>
        <v>23</v>
      </c>
      <c r="AB23" s="111">
        <v>11</v>
      </c>
      <c r="AC23" s="111">
        <v>5</v>
      </c>
      <c r="AD23" s="111">
        <v>11</v>
      </c>
      <c r="AE23" s="94">
        <f t="shared" si="5"/>
        <v>27</v>
      </c>
      <c r="AF23" s="302">
        <f t="shared" si="6"/>
        <v>76</v>
      </c>
    </row>
    <row r="24" spans="1:32" s="3" customFormat="1" ht="38.25" customHeight="1">
      <c r="A24" s="448">
        <f t="shared" si="7"/>
        <v>10</v>
      </c>
      <c r="B24" s="210" t="s">
        <v>165</v>
      </c>
      <c r="C24" s="261">
        <v>1992</v>
      </c>
      <c r="D24" s="261" t="s">
        <v>11</v>
      </c>
      <c r="E24" s="210" t="s">
        <v>170</v>
      </c>
      <c r="F24" s="210" t="s">
        <v>38</v>
      </c>
      <c r="G24" s="263" t="s">
        <v>39</v>
      </c>
      <c r="H24" s="493"/>
      <c r="I24" s="494"/>
      <c r="J24" s="495"/>
      <c r="K24" s="87">
        <f t="shared" si="0"/>
        <v>0</v>
      </c>
      <c r="L24" s="503"/>
      <c r="M24" s="503"/>
      <c r="N24" s="503"/>
      <c r="O24" s="63">
        <f t="shared" si="1"/>
        <v>0</v>
      </c>
      <c r="P24" s="503"/>
      <c r="Q24" s="503"/>
      <c r="R24" s="503"/>
      <c r="S24" s="94">
        <f t="shared" si="2"/>
        <v>0</v>
      </c>
      <c r="T24" s="507"/>
      <c r="U24" s="507">
        <v>9</v>
      </c>
      <c r="V24" s="507">
        <v>9</v>
      </c>
      <c r="W24" s="94">
        <f t="shared" si="3"/>
        <v>18</v>
      </c>
      <c r="X24" s="111"/>
      <c r="Y24" s="111">
        <v>6</v>
      </c>
      <c r="Z24" s="111">
        <v>5</v>
      </c>
      <c r="AA24" s="94">
        <f t="shared" si="4"/>
        <v>11</v>
      </c>
      <c r="AB24" s="111"/>
      <c r="AC24" s="111"/>
      <c r="AD24" s="111"/>
      <c r="AE24" s="94">
        <f t="shared" si="5"/>
        <v>0</v>
      </c>
      <c r="AF24" s="302">
        <f t="shared" si="6"/>
        <v>29</v>
      </c>
    </row>
    <row r="25" spans="1:32" s="3" customFormat="1" ht="38.25" customHeight="1">
      <c r="A25" s="448">
        <f t="shared" si="7"/>
        <v>11</v>
      </c>
      <c r="B25" s="86" t="s">
        <v>59</v>
      </c>
      <c r="C25" s="4">
        <v>1967</v>
      </c>
      <c r="D25" s="4" t="s">
        <v>11</v>
      </c>
      <c r="E25" s="86" t="s">
        <v>192</v>
      </c>
      <c r="F25" s="78" t="s">
        <v>5</v>
      </c>
      <c r="G25" s="53" t="s">
        <v>61</v>
      </c>
      <c r="H25" s="493">
        <v>11</v>
      </c>
      <c r="I25" s="494">
        <v>13</v>
      </c>
      <c r="J25" s="495">
        <v>8</v>
      </c>
      <c r="K25" s="87">
        <f t="shared" si="0"/>
        <v>32</v>
      </c>
      <c r="L25" s="503"/>
      <c r="M25" s="503"/>
      <c r="N25" s="503"/>
      <c r="O25" s="94">
        <f t="shared" si="1"/>
        <v>0</v>
      </c>
      <c r="P25" s="503">
        <v>3</v>
      </c>
      <c r="Q25" s="503">
        <v>5</v>
      </c>
      <c r="R25" s="503">
        <v>3</v>
      </c>
      <c r="S25" s="94">
        <f t="shared" si="2"/>
        <v>11</v>
      </c>
      <c r="T25" s="507"/>
      <c r="U25" s="507"/>
      <c r="V25" s="507"/>
      <c r="W25" s="94">
        <f t="shared" si="3"/>
        <v>0</v>
      </c>
      <c r="X25" s="111">
        <v>3</v>
      </c>
      <c r="Y25" s="111">
        <v>5</v>
      </c>
      <c r="Z25" s="111">
        <v>2</v>
      </c>
      <c r="AA25" s="94">
        <f t="shared" si="4"/>
        <v>10</v>
      </c>
      <c r="AB25" s="111"/>
      <c r="AC25" s="111"/>
      <c r="AD25" s="111"/>
      <c r="AE25" s="94">
        <f t="shared" si="5"/>
        <v>0</v>
      </c>
      <c r="AF25" s="302">
        <f t="shared" si="6"/>
        <v>53</v>
      </c>
    </row>
    <row r="26" spans="1:32" s="3" customFormat="1" ht="38.25" customHeight="1">
      <c r="A26" s="448">
        <f t="shared" si="7"/>
        <v>12</v>
      </c>
      <c r="B26" s="86" t="s">
        <v>582</v>
      </c>
      <c r="C26" s="4">
        <v>1990</v>
      </c>
      <c r="D26" s="4" t="s">
        <v>72</v>
      </c>
      <c r="E26" s="86" t="s">
        <v>583</v>
      </c>
      <c r="F26" s="78" t="s">
        <v>491</v>
      </c>
      <c r="G26" s="53" t="s">
        <v>492</v>
      </c>
      <c r="H26" s="493"/>
      <c r="I26" s="494"/>
      <c r="J26" s="495"/>
      <c r="K26" s="87">
        <f t="shared" si="0"/>
        <v>0</v>
      </c>
      <c r="L26" s="503"/>
      <c r="M26" s="503"/>
      <c r="N26" s="503"/>
      <c r="O26" s="94">
        <f t="shared" si="1"/>
        <v>0</v>
      </c>
      <c r="P26" s="503">
        <v>11</v>
      </c>
      <c r="Q26" s="503">
        <v>9</v>
      </c>
      <c r="R26" s="503">
        <v>4</v>
      </c>
      <c r="S26" s="94">
        <f t="shared" si="2"/>
        <v>24</v>
      </c>
      <c r="T26" s="507"/>
      <c r="U26" s="507"/>
      <c r="V26" s="507"/>
      <c r="W26" s="94">
        <f t="shared" si="3"/>
        <v>0</v>
      </c>
      <c r="X26" s="111">
        <v>10</v>
      </c>
      <c r="Y26" s="111">
        <v>4</v>
      </c>
      <c r="Z26" s="111">
        <v>9</v>
      </c>
      <c r="AA26" s="94">
        <f t="shared" si="4"/>
        <v>23</v>
      </c>
      <c r="AB26" s="111">
        <v>9</v>
      </c>
      <c r="AC26" s="111">
        <v>4</v>
      </c>
      <c r="AD26" s="111">
        <v>8</v>
      </c>
      <c r="AE26" s="94">
        <f t="shared" si="5"/>
        <v>21</v>
      </c>
      <c r="AF26" s="302">
        <f t="shared" si="6"/>
        <v>68</v>
      </c>
    </row>
    <row r="27" spans="1:32" s="3" customFormat="1" ht="38.25" customHeight="1">
      <c r="A27" s="448">
        <f t="shared" si="7"/>
        <v>13</v>
      </c>
      <c r="B27" s="86" t="s">
        <v>95</v>
      </c>
      <c r="C27" s="4">
        <v>1992</v>
      </c>
      <c r="D27" s="4" t="s">
        <v>4</v>
      </c>
      <c r="E27" s="86" t="s">
        <v>120</v>
      </c>
      <c r="F27" s="78" t="s">
        <v>5</v>
      </c>
      <c r="G27" s="53" t="s">
        <v>116</v>
      </c>
      <c r="H27" s="493">
        <v>1</v>
      </c>
      <c r="I27" s="494">
        <v>6</v>
      </c>
      <c r="J27" s="495">
        <v>1</v>
      </c>
      <c r="K27" s="87">
        <f t="shared" si="0"/>
        <v>8</v>
      </c>
      <c r="L27" s="503"/>
      <c r="M27" s="503"/>
      <c r="N27" s="503"/>
      <c r="O27" s="94">
        <f t="shared" si="1"/>
        <v>0</v>
      </c>
      <c r="P27" s="503"/>
      <c r="Q27" s="503"/>
      <c r="R27" s="503"/>
      <c r="S27" s="94">
        <f t="shared" si="2"/>
        <v>0</v>
      </c>
      <c r="T27" s="507"/>
      <c r="U27" s="507"/>
      <c r="V27" s="507"/>
      <c r="W27" s="94">
        <f t="shared" si="3"/>
        <v>0</v>
      </c>
      <c r="X27" s="111"/>
      <c r="Y27" s="111">
        <v>3</v>
      </c>
      <c r="Z27" s="111">
        <v>1</v>
      </c>
      <c r="AA27" s="94">
        <f t="shared" si="4"/>
        <v>4</v>
      </c>
      <c r="AB27" s="111">
        <v>2</v>
      </c>
      <c r="AC27" s="111"/>
      <c r="AD27" s="111"/>
      <c r="AE27" s="94">
        <f t="shared" si="5"/>
        <v>2</v>
      </c>
      <c r="AF27" s="302">
        <f t="shared" si="6"/>
        <v>14</v>
      </c>
    </row>
    <row r="28" spans="1:32" s="3" customFormat="1" ht="38.25" customHeight="1">
      <c r="A28" s="448">
        <f t="shared" si="7"/>
        <v>14</v>
      </c>
      <c r="B28" s="86" t="s">
        <v>64</v>
      </c>
      <c r="C28" s="4">
        <v>1991</v>
      </c>
      <c r="D28" s="4" t="s">
        <v>11</v>
      </c>
      <c r="E28" s="92" t="s">
        <v>230</v>
      </c>
      <c r="F28" s="78" t="s">
        <v>81</v>
      </c>
      <c r="G28" s="89" t="s">
        <v>28</v>
      </c>
      <c r="H28" s="493">
        <v>1</v>
      </c>
      <c r="I28" s="494">
        <v>2</v>
      </c>
      <c r="J28" s="495">
        <v>6</v>
      </c>
      <c r="K28" s="87">
        <f t="shared" si="0"/>
        <v>9</v>
      </c>
      <c r="L28" s="503">
        <v>6</v>
      </c>
      <c r="M28" s="503">
        <v>5</v>
      </c>
      <c r="N28" s="503">
        <v>8</v>
      </c>
      <c r="O28" s="94">
        <f t="shared" si="1"/>
        <v>19</v>
      </c>
      <c r="P28" s="503">
        <v>13</v>
      </c>
      <c r="Q28" s="503">
        <v>12</v>
      </c>
      <c r="R28" s="503">
        <v>2</v>
      </c>
      <c r="S28" s="94">
        <f t="shared" si="2"/>
        <v>27</v>
      </c>
      <c r="T28" s="507">
        <v>3</v>
      </c>
      <c r="U28" s="507">
        <v>1</v>
      </c>
      <c r="V28" s="507">
        <v>3</v>
      </c>
      <c r="W28" s="94">
        <f t="shared" si="3"/>
        <v>7</v>
      </c>
      <c r="X28" s="111">
        <v>6</v>
      </c>
      <c r="Y28" s="111">
        <v>2</v>
      </c>
      <c r="Z28" s="111">
        <v>6</v>
      </c>
      <c r="AA28" s="94">
        <f t="shared" si="4"/>
        <v>14</v>
      </c>
      <c r="AB28" s="111">
        <v>5</v>
      </c>
      <c r="AC28" s="111">
        <v>1</v>
      </c>
      <c r="AD28" s="111">
        <v>7</v>
      </c>
      <c r="AE28" s="94">
        <f t="shared" si="5"/>
        <v>13</v>
      </c>
      <c r="AF28" s="302">
        <f t="shared" si="6"/>
        <v>89</v>
      </c>
    </row>
    <row r="29" spans="1:32" s="3" customFormat="1" ht="38.25" customHeight="1">
      <c r="A29" s="448">
        <f t="shared" si="7"/>
        <v>15</v>
      </c>
      <c r="B29" s="86" t="s">
        <v>50</v>
      </c>
      <c r="C29" s="4">
        <v>1965</v>
      </c>
      <c r="D29" s="4" t="s">
        <v>11</v>
      </c>
      <c r="E29" s="86" t="s">
        <v>172</v>
      </c>
      <c r="F29" s="78" t="s">
        <v>5</v>
      </c>
      <c r="G29" s="53" t="s">
        <v>171</v>
      </c>
      <c r="H29" s="493">
        <v>12</v>
      </c>
      <c r="I29" s="494">
        <v>9</v>
      </c>
      <c r="J29" s="495">
        <v>2</v>
      </c>
      <c r="K29" s="87">
        <f t="shared" si="0"/>
        <v>23</v>
      </c>
      <c r="L29" s="503">
        <v>5</v>
      </c>
      <c r="M29" s="503">
        <v>4</v>
      </c>
      <c r="N29" s="503">
        <v>4</v>
      </c>
      <c r="O29" s="94">
        <f t="shared" si="1"/>
        <v>13</v>
      </c>
      <c r="P29" s="503">
        <v>7</v>
      </c>
      <c r="Q29" s="503">
        <v>4</v>
      </c>
      <c r="R29" s="503">
        <v>1</v>
      </c>
      <c r="S29" s="94">
        <f t="shared" si="2"/>
        <v>12</v>
      </c>
      <c r="T29" s="507"/>
      <c r="U29" s="507">
        <v>2</v>
      </c>
      <c r="V29" s="507"/>
      <c r="W29" s="94">
        <f t="shared" si="3"/>
        <v>2</v>
      </c>
      <c r="X29" s="111">
        <v>7</v>
      </c>
      <c r="Y29" s="111"/>
      <c r="Z29" s="111">
        <v>11</v>
      </c>
      <c r="AA29" s="94">
        <f t="shared" si="4"/>
        <v>18</v>
      </c>
      <c r="AB29" s="111">
        <v>7</v>
      </c>
      <c r="AC29" s="111">
        <v>8</v>
      </c>
      <c r="AD29" s="111"/>
      <c r="AE29" s="94">
        <f t="shared" si="5"/>
        <v>15</v>
      </c>
      <c r="AF29" s="302">
        <f t="shared" si="6"/>
        <v>83</v>
      </c>
    </row>
    <row r="30" spans="1:32" s="3" customFormat="1" ht="38.25" customHeight="1">
      <c r="A30" s="448">
        <f t="shared" si="7"/>
        <v>16</v>
      </c>
      <c r="B30" s="86" t="s">
        <v>38</v>
      </c>
      <c r="C30" s="4">
        <v>1974</v>
      </c>
      <c r="D30" s="4" t="s">
        <v>4</v>
      </c>
      <c r="E30" s="86" t="s">
        <v>164</v>
      </c>
      <c r="F30" s="78" t="s">
        <v>5</v>
      </c>
      <c r="G30" s="53" t="s">
        <v>39</v>
      </c>
      <c r="H30" s="493">
        <v>8</v>
      </c>
      <c r="I30" s="494">
        <v>14</v>
      </c>
      <c r="J30" s="495">
        <v>14</v>
      </c>
      <c r="K30" s="87">
        <f t="shared" si="0"/>
        <v>36</v>
      </c>
      <c r="L30" s="503">
        <v>12</v>
      </c>
      <c r="M30" s="503">
        <v>11</v>
      </c>
      <c r="N30" s="503">
        <v>6</v>
      </c>
      <c r="O30" s="94">
        <f t="shared" si="1"/>
        <v>29</v>
      </c>
      <c r="P30" s="503">
        <v>10</v>
      </c>
      <c r="Q30" s="503">
        <v>11</v>
      </c>
      <c r="R30" s="503">
        <v>10</v>
      </c>
      <c r="S30" s="94">
        <f t="shared" si="2"/>
        <v>31</v>
      </c>
      <c r="T30" s="507"/>
      <c r="U30" s="507">
        <v>12</v>
      </c>
      <c r="V30" s="507">
        <v>5</v>
      </c>
      <c r="W30" s="94">
        <f t="shared" si="3"/>
        <v>17</v>
      </c>
      <c r="X30" s="111"/>
      <c r="Y30" s="111"/>
      <c r="Z30" s="111"/>
      <c r="AA30" s="94">
        <f t="shared" si="4"/>
        <v>0</v>
      </c>
      <c r="AB30" s="111"/>
      <c r="AC30" s="111">
        <v>9</v>
      </c>
      <c r="AD30" s="111">
        <v>6</v>
      </c>
      <c r="AE30" s="94">
        <f t="shared" si="5"/>
        <v>15</v>
      </c>
      <c r="AF30" s="302">
        <f t="shared" si="6"/>
        <v>128</v>
      </c>
    </row>
    <row r="31" spans="1:32" s="3" customFormat="1" ht="38.25" customHeight="1">
      <c r="A31" s="448">
        <f t="shared" si="7"/>
        <v>17</v>
      </c>
      <c r="B31" s="86" t="s">
        <v>68</v>
      </c>
      <c r="C31" s="4">
        <v>1989</v>
      </c>
      <c r="D31" s="4" t="s">
        <v>11</v>
      </c>
      <c r="E31" s="86" t="s">
        <v>776</v>
      </c>
      <c r="F31" s="78" t="s">
        <v>70</v>
      </c>
      <c r="G31" s="89" t="s">
        <v>176</v>
      </c>
      <c r="H31" s="493">
        <v>6</v>
      </c>
      <c r="I31" s="494">
        <v>12</v>
      </c>
      <c r="J31" s="495">
        <v>15</v>
      </c>
      <c r="K31" s="87">
        <f t="shared" si="0"/>
        <v>33</v>
      </c>
      <c r="L31" s="503"/>
      <c r="M31" s="503"/>
      <c r="N31" s="503"/>
      <c r="O31" s="94">
        <f t="shared" si="1"/>
        <v>0</v>
      </c>
      <c r="P31" s="503"/>
      <c r="Q31" s="503"/>
      <c r="R31" s="503"/>
      <c r="S31" s="94">
        <f t="shared" si="2"/>
        <v>0</v>
      </c>
      <c r="T31" s="507"/>
      <c r="U31" s="507"/>
      <c r="V31" s="507"/>
      <c r="W31" s="94">
        <f t="shared" si="3"/>
        <v>0</v>
      </c>
      <c r="X31" s="111"/>
      <c r="Y31" s="111"/>
      <c r="Z31" s="111"/>
      <c r="AA31" s="94">
        <f t="shared" si="4"/>
        <v>0</v>
      </c>
      <c r="AB31" s="111">
        <v>6</v>
      </c>
      <c r="AC31" s="111">
        <v>2</v>
      </c>
      <c r="AD31" s="111">
        <v>2</v>
      </c>
      <c r="AE31" s="94">
        <f t="shared" si="5"/>
        <v>10</v>
      </c>
      <c r="AF31" s="302">
        <f t="shared" si="6"/>
        <v>43</v>
      </c>
    </row>
    <row r="32" spans="1:32" s="3" customFormat="1" ht="38.25" customHeight="1">
      <c r="A32" s="448">
        <f t="shared" si="7"/>
        <v>18</v>
      </c>
      <c r="B32" s="210" t="s">
        <v>168</v>
      </c>
      <c r="C32" s="190">
        <v>1995</v>
      </c>
      <c r="D32" s="190" t="s">
        <v>4</v>
      </c>
      <c r="E32" s="210" t="s">
        <v>170</v>
      </c>
      <c r="F32" s="189" t="s">
        <v>38</v>
      </c>
      <c r="G32" s="306" t="s">
        <v>39</v>
      </c>
      <c r="H32" s="493">
        <v>16</v>
      </c>
      <c r="I32" s="494">
        <v>11</v>
      </c>
      <c r="J32" s="495">
        <v>16</v>
      </c>
      <c r="K32" s="87">
        <f t="shared" si="0"/>
        <v>43</v>
      </c>
      <c r="L32" s="503"/>
      <c r="M32" s="503"/>
      <c r="N32" s="503"/>
      <c r="O32" s="94">
        <f t="shared" si="1"/>
        <v>0</v>
      </c>
      <c r="P32" s="503"/>
      <c r="Q32" s="503"/>
      <c r="R32" s="503"/>
      <c r="S32" s="94">
        <f t="shared" si="2"/>
        <v>0</v>
      </c>
      <c r="T32" s="507"/>
      <c r="U32" s="507"/>
      <c r="V32" s="507"/>
      <c r="W32" s="94">
        <f t="shared" si="3"/>
        <v>0</v>
      </c>
      <c r="X32" s="111"/>
      <c r="Y32" s="111"/>
      <c r="Z32" s="111"/>
      <c r="AA32" s="94">
        <f t="shared" si="4"/>
        <v>0</v>
      </c>
      <c r="AB32" s="111"/>
      <c r="AC32" s="111"/>
      <c r="AD32" s="111"/>
      <c r="AE32" s="94">
        <f t="shared" si="5"/>
        <v>0</v>
      </c>
      <c r="AF32" s="302">
        <f t="shared" si="6"/>
        <v>43</v>
      </c>
    </row>
    <row r="33" spans="1:32" s="3" customFormat="1" ht="38.25" customHeight="1">
      <c r="A33" s="448">
        <f t="shared" si="7"/>
        <v>19</v>
      </c>
      <c r="B33" s="86" t="s">
        <v>56</v>
      </c>
      <c r="C33" s="4">
        <v>1984</v>
      </c>
      <c r="D33" s="4" t="s">
        <v>4</v>
      </c>
      <c r="E33" s="86" t="s">
        <v>162</v>
      </c>
      <c r="F33" s="78" t="s">
        <v>49</v>
      </c>
      <c r="G33" s="53" t="s">
        <v>57</v>
      </c>
      <c r="H33" s="493">
        <v>1</v>
      </c>
      <c r="I33" s="494">
        <v>8</v>
      </c>
      <c r="J33" s="495">
        <v>9</v>
      </c>
      <c r="K33" s="87">
        <f t="shared" si="0"/>
        <v>18</v>
      </c>
      <c r="L33" s="503">
        <v>3</v>
      </c>
      <c r="M33" s="503">
        <v>2</v>
      </c>
      <c r="N33" s="503">
        <v>7</v>
      </c>
      <c r="O33" s="94">
        <f t="shared" si="1"/>
        <v>12</v>
      </c>
      <c r="P33" s="503">
        <v>8</v>
      </c>
      <c r="Q33" s="503">
        <v>2</v>
      </c>
      <c r="R33" s="503">
        <v>9</v>
      </c>
      <c r="S33" s="94">
        <f t="shared" si="2"/>
        <v>19</v>
      </c>
      <c r="T33" s="507">
        <v>9</v>
      </c>
      <c r="U33" s="507">
        <v>7</v>
      </c>
      <c r="V33" s="507">
        <v>4</v>
      </c>
      <c r="W33" s="94">
        <f t="shared" si="3"/>
        <v>20</v>
      </c>
      <c r="X33" s="111"/>
      <c r="Y33" s="111"/>
      <c r="Z33" s="111"/>
      <c r="AA33" s="94">
        <f t="shared" si="4"/>
        <v>0</v>
      </c>
      <c r="AB33" s="111"/>
      <c r="AC33" s="111"/>
      <c r="AD33" s="111"/>
      <c r="AE33" s="94">
        <f t="shared" si="5"/>
        <v>0</v>
      </c>
      <c r="AF33" s="302">
        <f t="shared" si="6"/>
        <v>69</v>
      </c>
    </row>
    <row r="34" spans="1:32" s="3" customFormat="1" ht="38.25" customHeight="1" thickBot="1">
      <c r="A34" s="448">
        <f t="shared" si="7"/>
        <v>20</v>
      </c>
      <c r="B34" s="226" t="s">
        <v>202</v>
      </c>
      <c r="C34" s="232">
        <v>1963</v>
      </c>
      <c r="D34" s="232" t="s">
        <v>4</v>
      </c>
      <c r="E34" s="226" t="s">
        <v>204</v>
      </c>
      <c r="F34" s="304" t="s">
        <v>5</v>
      </c>
      <c r="G34" s="307" t="s">
        <v>89</v>
      </c>
      <c r="H34" s="496">
        <v>5</v>
      </c>
      <c r="I34" s="497">
        <v>7</v>
      </c>
      <c r="J34" s="498">
        <v>12</v>
      </c>
      <c r="K34" s="230">
        <f t="shared" si="0"/>
        <v>24</v>
      </c>
      <c r="L34" s="504"/>
      <c r="M34" s="504"/>
      <c r="N34" s="504"/>
      <c r="O34" s="231">
        <f t="shared" si="1"/>
        <v>0</v>
      </c>
      <c r="P34" s="504">
        <v>4</v>
      </c>
      <c r="Q34" s="504">
        <v>5</v>
      </c>
      <c r="R34" s="504"/>
      <c r="S34" s="231">
        <f t="shared" si="2"/>
        <v>9</v>
      </c>
      <c r="T34" s="508">
        <v>1</v>
      </c>
      <c r="U34" s="508">
        <v>6</v>
      </c>
      <c r="V34" s="508"/>
      <c r="W34" s="231">
        <f t="shared" si="3"/>
        <v>7</v>
      </c>
      <c r="X34" s="214"/>
      <c r="Y34" s="214"/>
      <c r="Z34" s="214"/>
      <c r="AA34" s="231">
        <f t="shared" si="4"/>
        <v>0</v>
      </c>
      <c r="AB34" s="214"/>
      <c r="AC34" s="214"/>
      <c r="AD34" s="214"/>
      <c r="AE34" s="231">
        <f t="shared" si="5"/>
        <v>0</v>
      </c>
      <c r="AF34" s="303">
        <f t="shared" si="6"/>
        <v>40</v>
      </c>
    </row>
    <row r="35" spans="1:32" s="3" customFormat="1" ht="38.25" customHeight="1">
      <c r="A35" s="219">
        <f t="shared" si="7"/>
        <v>21</v>
      </c>
      <c r="B35" s="217" t="s">
        <v>46</v>
      </c>
      <c r="C35" s="10"/>
      <c r="D35" s="10" t="s">
        <v>11</v>
      </c>
      <c r="E35" s="217" t="s">
        <v>197</v>
      </c>
      <c r="F35" s="22" t="s">
        <v>5</v>
      </c>
      <c r="G35" s="305" t="s">
        <v>47</v>
      </c>
      <c r="H35" s="499">
        <v>1</v>
      </c>
      <c r="I35" s="500">
        <v>5</v>
      </c>
      <c r="J35" s="501">
        <v>4</v>
      </c>
      <c r="K35" s="227">
        <f t="shared" si="0"/>
        <v>10</v>
      </c>
      <c r="L35" s="505">
        <v>13</v>
      </c>
      <c r="M35" s="505">
        <v>13</v>
      </c>
      <c r="N35" s="505">
        <v>10</v>
      </c>
      <c r="O35" s="228">
        <f t="shared" si="1"/>
        <v>36</v>
      </c>
      <c r="P35" s="505"/>
      <c r="Q35" s="505"/>
      <c r="R35" s="505"/>
      <c r="S35" s="228">
        <f t="shared" si="2"/>
        <v>0</v>
      </c>
      <c r="T35" s="509">
        <v>4</v>
      </c>
      <c r="U35" s="509">
        <v>4</v>
      </c>
      <c r="V35" s="509">
        <v>6</v>
      </c>
      <c r="W35" s="228">
        <f t="shared" si="3"/>
        <v>14</v>
      </c>
      <c r="X35" s="212"/>
      <c r="Y35" s="212"/>
      <c r="Z35" s="212"/>
      <c r="AA35" s="228">
        <f t="shared" si="4"/>
        <v>0</v>
      </c>
      <c r="AB35" s="212"/>
      <c r="AC35" s="212"/>
      <c r="AD35" s="212"/>
      <c r="AE35" s="228">
        <f t="shared" si="5"/>
        <v>0</v>
      </c>
      <c r="AF35" s="300">
        <f t="shared" si="6"/>
        <v>60</v>
      </c>
    </row>
    <row r="36" spans="1:32" s="3" customFormat="1" ht="38.25" customHeight="1">
      <c r="A36" s="68">
        <f t="shared" ref="A36:A49" si="8">A35+1</f>
        <v>22</v>
      </c>
      <c r="B36" s="423" t="s">
        <v>62</v>
      </c>
      <c r="C36" s="424">
        <v>1983</v>
      </c>
      <c r="D36" s="424" t="s">
        <v>21</v>
      </c>
      <c r="E36" s="425" t="s">
        <v>218</v>
      </c>
      <c r="F36" s="426" t="s">
        <v>281</v>
      </c>
      <c r="G36" s="426" t="s">
        <v>176</v>
      </c>
      <c r="H36" s="499">
        <v>9</v>
      </c>
      <c r="I36" s="500">
        <v>4</v>
      </c>
      <c r="J36" s="501">
        <v>1</v>
      </c>
      <c r="K36" s="227">
        <f t="shared" si="0"/>
        <v>14</v>
      </c>
      <c r="L36" s="505"/>
      <c r="M36" s="505"/>
      <c r="N36" s="505"/>
      <c r="O36" s="228">
        <f t="shared" si="1"/>
        <v>0</v>
      </c>
      <c r="P36" s="505"/>
      <c r="Q36" s="505"/>
      <c r="R36" s="505"/>
      <c r="S36" s="228">
        <f t="shared" si="2"/>
        <v>0</v>
      </c>
      <c r="T36" s="509"/>
      <c r="U36" s="509"/>
      <c r="V36" s="509"/>
      <c r="W36" s="228">
        <f t="shared" si="3"/>
        <v>0</v>
      </c>
      <c r="X36" s="212"/>
      <c r="Y36" s="212"/>
      <c r="Z36" s="212"/>
      <c r="AA36" s="228">
        <f t="shared" si="4"/>
        <v>0</v>
      </c>
      <c r="AB36" s="212"/>
      <c r="AC36" s="212"/>
      <c r="AD36" s="212"/>
      <c r="AE36" s="228">
        <f t="shared" si="5"/>
        <v>0</v>
      </c>
      <c r="AF36" s="95">
        <f t="shared" si="6"/>
        <v>14</v>
      </c>
    </row>
    <row r="37" spans="1:32" s="3" customFormat="1" ht="38.25" customHeight="1">
      <c r="A37" s="68">
        <f t="shared" si="8"/>
        <v>23</v>
      </c>
      <c r="B37" s="86" t="s">
        <v>95</v>
      </c>
      <c r="C37" s="4">
        <v>1992</v>
      </c>
      <c r="D37" s="4" t="s">
        <v>4</v>
      </c>
      <c r="E37" s="86" t="s">
        <v>117</v>
      </c>
      <c r="F37" s="78" t="s">
        <v>5</v>
      </c>
      <c r="G37" s="53" t="s">
        <v>116</v>
      </c>
      <c r="H37" s="493">
        <v>13</v>
      </c>
      <c r="I37" s="494">
        <v>3</v>
      </c>
      <c r="J37" s="495">
        <v>3</v>
      </c>
      <c r="K37" s="87">
        <f t="shared" si="0"/>
        <v>19</v>
      </c>
      <c r="L37" s="503"/>
      <c r="M37" s="503"/>
      <c r="N37" s="503"/>
      <c r="O37" s="94">
        <f t="shared" si="1"/>
        <v>0</v>
      </c>
      <c r="P37" s="503"/>
      <c r="Q37" s="503"/>
      <c r="R37" s="503"/>
      <c r="S37" s="94">
        <f t="shared" si="2"/>
        <v>0</v>
      </c>
      <c r="T37" s="507"/>
      <c r="U37" s="507"/>
      <c r="V37" s="507"/>
      <c r="W37" s="94">
        <f t="shared" si="3"/>
        <v>0</v>
      </c>
      <c r="X37" s="111"/>
      <c r="Y37" s="111"/>
      <c r="Z37" s="111"/>
      <c r="AA37" s="94">
        <f t="shared" si="4"/>
        <v>0</v>
      </c>
      <c r="AB37" s="111"/>
      <c r="AC37" s="111"/>
      <c r="AD37" s="111"/>
      <c r="AE37" s="94">
        <f t="shared" si="5"/>
        <v>0</v>
      </c>
      <c r="AF37" s="95">
        <f t="shared" si="6"/>
        <v>19</v>
      </c>
    </row>
    <row r="38" spans="1:32" s="3" customFormat="1" ht="38.25" customHeight="1">
      <c r="A38" s="68">
        <f t="shared" si="8"/>
        <v>24</v>
      </c>
      <c r="B38" s="86" t="s">
        <v>79</v>
      </c>
      <c r="C38" s="4">
        <v>1991</v>
      </c>
      <c r="D38" s="4"/>
      <c r="E38" s="86" t="s">
        <v>80</v>
      </c>
      <c r="F38" s="78" t="s">
        <v>81</v>
      </c>
      <c r="G38" s="89" t="s">
        <v>177</v>
      </c>
      <c r="H38" s="493">
        <v>7</v>
      </c>
      <c r="I38" s="494">
        <v>1</v>
      </c>
      <c r="J38" s="495">
        <v>7</v>
      </c>
      <c r="K38" s="87">
        <f t="shared" si="0"/>
        <v>15</v>
      </c>
      <c r="L38" s="503">
        <v>1</v>
      </c>
      <c r="M38" s="503">
        <v>3</v>
      </c>
      <c r="N38" s="503">
        <v>5</v>
      </c>
      <c r="O38" s="94">
        <f t="shared" si="1"/>
        <v>9</v>
      </c>
      <c r="P38" s="503"/>
      <c r="Q38" s="503"/>
      <c r="R38" s="503"/>
      <c r="S38" s="94">
        <f t="shared" si="2"/>
        <v>0</v>
      </c>
      <c r="T38" s="507"/>
      <c r="U38" s="507"/>
      <c r="V38" s="507"/>
      <c r="W38" s="94">
        <f t="shared" si="3"/>
        <v>0</v>
      </c>
      <c r="X38" s="111"/>
      <c r="Y38" s="111"/>
      <c r="Z38" s="111"/>
      <c r="AA38" s="94">
        <f t="shared" si="4"/>
        <v>0</v>
      </c>
      <c r="AB38" s="111"/>
      <c r="AC38" s="111"/>
      <c r="AD38" s="111"/>
      <c r="AE38" s="94">
        <f t="shared" si="5"/>
        <v>0</v>
      </c>
      <c r="AF38" s="95">
        <f t="shared" si="6"/>
        <v>24</v>
      </c>
    </row>
    <row r="39" spans="1:32" s="3" customFormat="1" ht="38.25" customHeight="1">
      <c r="A39" s="68">
        <f t="shared" si="8"/>
        <v>25</v>
      </c>
      <c r="B39" s="86" t="s">
        <v>92</v>
      </c>
      <c r="C39" s="4">
        <v>1992</v>
      </c>
      <c r="D39" s="4" t="s">
        <v>4</v>
      </c>
      <c r="E39" s="86" t="s">
        <v>127</v>
      </c>
      <c r="F39" s="78" t="s">
        <v>174</v>
      </c>
      <c r="G39" s="53" t="s">
        <v>126</v>
      </c>
      <c r="H39" s="493">
        <v>2</v>
      </c>
      <c r="I39" s="494">
        <v>1</v>
      </c>
      <c r="J39" s="495">
        <v>11</v>
      </c>
      <c r="K39" s="87">
        <f t="shared" si="0"/>
        <v>14</v>
      </c>
      <c r="L39" s="503"/>
      <c r="M39" s="503"/>
      <c r="N39" s="503"/>
      <c r="O39" s="94">
        <f t="shared" si="1"/>
        <v>0</v>
      </c>
      <c r="P39" s="503"/>
      <c r="Q39" s="503"/>
      <c r="R39" s="503"/>
      <c r="S39" s="94">
        <f t="shared" si="2"/>
        <v>0</v>
      </c>
      <c r="T39" s="507"/>
      <c r="U39" s="507"/>
      <c r="V39" s="507"/>
      <c r="W39" s="94">
        <f t="shared" si="3"/>
        <v>0</v>
      </c>
      <c r="X39" s="111"/>
      <c r="Y39" s="111"/>
      <c r="Z39" s="111"/>
      <c r="AA39" s="94">
        <f t="shared" si="4"/>
        <v>0</v>
      </c>
      <c r="AB39" s="111"/>
      <c r="AC39" s="111"/>
      <c r="AD39" s="111"/>
      <c r="AE39" s="94">
        <f t="shared" si="5"/>
        <v>0</v>
      </c>
      <c r="AF39" s="95">
        <f t="shared" si="6"/>
        <v>14</v>
      </c>
    </row>
    <row r="40" spans="1:32" s="3" customFormat="1" ht="38.25" customHeight="1">
      <c r="A40" s="68">
        <f t="shared" si="8"/>
        <v>26</v>
      </c>
      <c r="B40" s="86" t="s">
        <v>84</v>
      </c>
      <c r="C40" s="4">
        <v>1991</v>
      </c>
      <c r="D40" s="4" t="s">
        <v>72</v>
      </c>
      <c r="E40" s="86" t="s">
        <v>125</v>
      </c>
      <c r="F40" s="78" t="s">
        <v>124</v>
      </c>
      <c r="G40" s="89" t="s">
        <v>16</v>
      </c>
      <c r="H40" s="493">
        <v>3</v>
      </c>
      <c r="I40" s="494">
        <v>0</v>
      </c>
      <c r="J40" s="495">
        <v>0</v>
      </c>
      <c r="K40" s="87">
        <f t="shared" si="0"/>
        <v>3</v>
      </c>
      <c r="L40" s="503"/>
      <c r="M40" s="503"/>
      <c r="N40" s="503"/>
      <c r="O40" s="63">
        <f t="shared" si="1"/>
        <v>0</v>
      </c>
      <c r="P40" s="503"/>
      <c r="Q40" s="503"/>
      <c r="R40" s="503"/>
      <c r="S40" s="94">
        <f t="shared" si="2"/>
        <v>0</v>
      </c>
      <c r="T40" s="507"/>
      <c r="U40" s="507"/>
      <c r="V40" s="507"/>
      <c r="W40" s="94">
        <f t="shared" si="3"/>
        <v>0</v>
      </c>
      <c r="X40" s="111"/>
      <c r="Y40" s="111"/>
      <c r="Z40" s="111"/>
      <c r="AA40" s="94">
        <f t="shared" si="4"/>
        <v>0</v>
      </c>
      <c r="AB40" s="111"/>
      <c r="AC40" s="111"/>
      <c r="AD40" s="111"/>
      <c r="AE40" s="94">
        <f t="shared" si="5"/>
        <v>0</v>
      </c>
      <c r="AF40" s="95">
        <f t="shared" si="6"/>
        <v>3</v>
      </c>
    </row>
    <row r="41" spans="1:32" s="2" customFormat="1" ht="33.75" customHeight="1">
      <c r="A41" s="68">
        <f t="shared" si="8"/>
        <v>27</v>
      </c>
      <c r="B41" s="86" t="s">
        <v>62</v>
      </c>
      <c r="C41" s="4">
        <v>1983</v>
      </c>
      <c r="D41" s="4" t="s">
        <v>21</v>
      </c>
      <c r="E41" s="86" t="s">
        <v>220</v>
      </c>
      <c r="F41" s="89" t="s">
        <v>63</v>
      </c>
      <c r="G41" s="89" t="s">
        <v>176</v>
      </c>
      <c r="H41" s="493">
        <v>1</v>
      </c>
      <c r="I41" s="494">
        <v>0</v>
      </c>
      <c r="J41" s="495">
        <v>0</v>
      </c>
      <c r="K41" s="87">
        <f t="shared" si="0"/>
        <v>1</v>
      </c>
      <c r="L41" s="503">
        <v>8</v>
      </c>
      <c r="M41" s="503">
        <v>10</v>
      </c>
      <c r="N41" s="503">
        <v>12</v>
      </c>
      <c r="O41" s="94">
        <f t="shared" si="1"/>
        <v>30</v>
      </c>
      <c r="P41" s="503"/>
      <c r="Q41" s="503"/>
      <c r="R41" s="503"/>
      <c r="S41" s="94">
        <f t="shared" si="2"/>
        <v>0</v>
      </c>
      <c r="T41" s="507"/>
      <c r="U41" s="507"/>
      <c r="V41" s="507"/>
      <c r="W41" s="94">
        <f t="shared" si="3"/>
        <v>0</v>
      </c>
      <c r="X41" s="111"/>
      <c r="Y41" s="111"/>
      <c r="Z41" s="111"/>
      <c r="AA41" s="94">
        <f t="shared" si="4"/>
        <v>0</v>
      </c>
      <c r="AB41" s="111"/>
      <c r="AC41" s="111"/>
      <c r="AD41" s="111"/>
      <c r="AE41" s="94">
        <f t="shared" si="5"/>
        <v>0</v>
      </c>
      <c r="AF41" s="95">
        <f t="shared" si="6"/>
        <v>31</v>
      </c>
    </row>
    <row r="42" spans="1:32" s="2" customFormat="1" ht="33.75" customHeight="1">
      <c r="A42" s="68">
        <f t="shared" si="8"/>
        <v>28</v>
      </c>
      <c r="B42" s="86" t="s">
        <v>77</v>
      </c>
      <c r="C42" s="4">
        <v>1971</v>
      </c>
      <c r="D42" s="4" t="s">
        <v>21</v>
      </c>
      <c r="E42" s="86" t="s">
        <v>349</v>
      </c>
      <c r="F42" s="92" t="s">
        <v>235</v>
      </c>
      <c r="G42" s="89" t="s">
        <v>85</v>
      </c>
      <c r="H42" s="491">
        <v>0</v>
      </c>
      <c r="I42" s="491">
        <v>0</v>
      </c>
      <c r="J42" s="491">
        <v>0</v>
      </c>
      <c r="K42" s="87">
        <f t="shared" si="0"/>
        <v>0</v>
      </c>
      <c r="L42" s="430">
        <v>11</v>
      </c>
      <c r="M42" s="430">
        <v>6</v>
      </c>
      <c r="N42" s="430">
        <v>3</v>
      </c>
      <c r="O42" s="94">
        <f t="shared" si="1"/>
        <v>20</v>
      </c>
      <c r="P42" s="503">
        <v>2</v>
      </c>
      <c r="Q42" s="503">
        <v>8</v>
      </c>
      <c r="R42" s="503"/>
      <c r="S42" s="94">
        <f t="shared" si="2"/>
        <v>10</v>
      </c>
      <c r="T42" s="507"/>
      <c r="U42" s="507"/>
      <c r="V42" s="507"/>
      <c r="W42" s="94">
        <f t="shared" si="3"/>
        <v>0</v>
      </c>
      <c r="X42" s="111"/>
      <c r="Y42" s="111"/>
      <c r="Z42" s="111"/>
      <c r="AA42" s="94">
        <f t="shared" si="4"/>
        <v>0</v>
      </c>
      <c r="AB42" s="111"/>
      <c r="AC42" s="111"/>
      <c r="AD42" s="111"/>
      <c r="AE42" s="94">
        <f t="shared" si="5"/>
        <v>0</v>
      </c>
      <c r="AF42" s="95">
        <f t="shared" si="6"/>
        <v>30</v>
      </c>
    </row>
    <row r="43" spans="1:32" s="2" customFormat="1" ht="33.75" customHeight="1">
      <c r="A43" s="68">
        <f t="shared" si="8"/>
        <v>29</v>
      </c>
      <c r="B43" s="120" t="s">
        <v>502</v>
      </c>
      <c r="C43" s="4">
        <v>1967</v>
      </c>
      <c r="D43" s="4" t="s">
        <v>343</v>
      </c>
      <c r="E43" s="86" t="s">
        <v>512</v>
      </c>
      <c r="F43" s="86" t="s">
        <v>504</v>
      </c>
      <c r="G43" s="53" t="s">
        <v>57</v>
      </c>
      <c r="H43" s="493"/>
      <c r="I43" s="494"/>
      <c r="J43" s="495"/>
      <c r="K43" s="87">
        <f t="shared" si="0"/>
        <v>0</v>
      </c>
      <c r="L43" s="503"/>
      <c r="M43" s="503"/>
      <c r="N43" s="503"/>
      <c r="O43" s="94">
        <f t="shared" si="1"/>
        <v>0</v>
      </c>
      <c r="P43" s="503">
        <v>12</v>
      </c>
      <c r="Q43" s="503">
        <v>13</v>
      </c>
      <c r="R43" s="503">
        <v>6</v>
      </c>
      <c r="S43" s="94">
        <f t="shared" si="2"/>
        <v>31</v>
      </c>
      <c r="T43" s="507">
        <v>8</v>
      </c>
      <c r="U43" s="507"/>
      <c r="V43" s="507"/>
      <c r="W43" s="94">
        <f t="shared" si="3"/>
        <v>8</v>
      </c>
      <c r="X43" s="111"/>
      <c r="Y43" s="111"/>
      <c r="Z43" s="111"/>
      <c r="AA43" s="94">
        <f t="shared" si="4"/>
        <v>0</v>
      </c>
      <c r="AB43" s="111"/>
      <c r="AC43" s="111"/>
      <c r="AD43" s="111"/>
      <c r="AE43" s="94">
        <f t="shared" si="5"/>
        <v>0</v>
      </c>
      <c r="AF43" s="95">
        <f t="shared" si="6"/>
        <v>39</v>
      </c>
    </row>
    <row r="44" spans="1:32" s="2" customFormat="1" ht="48.75" customHeight="1">
      <c r="A44" s="68">
        <f t="shared" si="8"/>
        <v>30</v>
      </c>
      <c r="B44" s="120" t="s">
        <v>15</v>
      </c>
      <c r="C44" s="4"/>
      <c r="D44" s="4" t="s">
        <v>11</v>
      </c>
      <c r="E44" s="86" t="s">
        <v>513</v>
      </c>
      <c r="F44" s="86" t="s">
        <v>514</v>
      </c>
      <c r="G44" s="53" t="s">
        <v>518</v>
      </c>
      <c r="H44" s="493"/>
      <c r="I44" s="494"/>
      <c r="J44" s="495"/>
      <c r="K44" s="87">
        <f t="shared" si="0"/>
        <v>0</v>
      </c>
      <c r="L44" s="503"/>
      <c r="M44" s="503"/>
      <c r="N44" s="503"/>
      <c r="O44" s="94">
        <f t="shared" si="1"/>
        <v>0</v>
      </c>
      <c r="P44" s="503">
        <v>9</v>
      </c>
      <c r="Q44" s="503">
        <v>3</v>
      </c>
      <c r="R44" s="503">
        <v>7</v>
      </c>
      <c r="S44" s="94">
        <f t="shared" si="2"/>
        <v>19</v>
      </c>
      <c r="T44" s="507">
        <v>2</v>
      </c>
      <c r="U44" s="507">
        <v>8</v>
      </c>
      <c r="V44" s="507">
        <v>2</v>
      </c>
      <c r="W44" s="94">
        <f t="shared" si="3"/>
        <v>12</v>
      </c>
      <c r="X44" s="111"/>
      <c r="Y44" s="111"/>
      <c r="Z44" s="111"/>
      <c r="AA44" s="94">
        <f t="shared" si="4"/>
        <v>0</v>
      </c>
      <c r="AB44" s="111"/>
      <c r="AC44" s="111"/>
      <c r="AD44" s="111"/>
      <c r="AE44" s="94">
        <f t="shared" si="5"/>
        <v>0</v>
      </c>
      <c r="AF44" s="95">
        <f t="shared" si="6"/>
        <v>31</v>
      </c>
    </row>
    <row r="45" spans="1:32" s="2" customFormat="1" ht="48.75" customHeight="1">
      <c r="A45" s="68">
        <f t="shared" si="8"/>
        <v>31</v>
      </c>
      <c r="B45" s="299" t="s">
        <v>849</v>
      </c>
      <c r="C45" s="299">
        <v>1987</v>
      </c>
      <c r="D45" s="299" t="s">
        <v>343</v>
      </c>
      <c r="E45" s="299" t="s">
        <v>170</v>
      </c>
      <c r="F45" s="299" t="s">
        <v>38</v>
      </c>
      <c r="G45" s="299" t="s">
        <v>39</v>
      </c>
      <c r="H45" s="493"/>
      <c r="I45" s="494"/>
      <c r="J45" s="495"/>
      <c r="K45" s="87"/>
      <c r="L45" s="503"/>
      <c r="M45" s="503"/>
      <c r="N45" s="503"/>
      <c r="O45" s="63"/>
      <c r="P45" s="503"/>
      <c r="Q45" s="503"/>
      <c r="R45" s="503"/>
      <c r="S45" s="94"/>
      <c r="T45" s="507"/>
      <c r="U45" s="507"/>
      <c r="V45" s="507"/>
      <c r="W45" s="94"/>
      <c r="X45" s="111"/>
      <c r="Y45" s="111"/>
      <c r="Z45" s="111"/>
      <c r="AA45" s="94"/>
      <c r="AB45" s="111"/>
      <c r="AC45" s="111">
        <v>11</v>
      </c>
      <c r="AD45" s="111">
        <v>5</v>
      </c>
      <c r="AE45" s="94">
        <f t="shared" si="5"/>
        <v>16</v>
      </c>
      <c r="AF45" s="95">
        <f t="shared" si="6"/>
        <v>16</v>
      </c>
    </row>
    <row r="46" spans="1:32" s="2" customFormat="1" ht="48.75" customHeight="1">
      <c r="A46" s="68">
        <f t="shared" si="8"/>
        <v>32</v>
      </c>
      <c r="B46" s="78" t="s">
        <v>44</v>
      </c>
      <c r="C46" s="4">
        <v>1988</v>
      </c>
      <c r="D46" s="4" t="s">
        <v>11</v>
      </c>
      <c r="E46" s="4" t="s">
        <v>846</v>
      </c>
      <c r="F46" s="4" t="s">
        <v>5</v>
      </c>
      <c r="G46" s="53" t="s">
        <v>26</v>
      </c>
      <c r="H46" s="493"/>
      <c r="I46" s="494"/>
      <c r="J46" s="495"/>
      <c r="K46" s="87"/>
      <c r="L46" s="503"/>
      <c r="M46" s="503"/>
      <c r="N46" s="503"/>
      <c r="O46" s="94"/>
      <c r="P46" s="503"/>
      <c r="Q46" s="503"/>
      <c r="R46" s="503"/>
      <c r="S46" s="94"/>
      <c r="T46" s="507"/>
      <c r="U46" s="507"/>
      <c r="V46" s="507"/>
      <c r="W46" s="94"/>
      <c r="X46" s="111"/>
      <c r="Y46" s="111"/>
      <c r="Z46" s="111"/>
      <c r="AA46" s="94"/>
      <c r="AB46" s="111"/>
      <c r="AC46" s="111">
        <v>3</v>
      </c>
      <c r="AD46" s="111">
        <v>9</v>
      </c>
      <c r="AE46" s="94">
        <f t="shared" si="5"/>
        <v>12</v>
      </c>
      <c r="AF46" s="95">
        <f t="shared" si="6"/>
        <v>12</v>
      </c>
    </row>
    <row r="47" spans="1:32" s="2" customFormat="1" ht="48.75" customHeight="1">
      <c r="A47" s="68">
        <f t="shared" si="8"/>
        <v>33</v>
      </c>
      <c r="B47" s="120" t="s">
        <v>502</v>
      </c>
      <c r="C47" s="4">
        <v>1967</v>
      </c>
      <c r="D47" s="4" t="s">
        <v>343</v>
      </c>
      <c r="E47" s="86" t="s">
        <v>775</v>
      </c>
      <c r="F47" s="86" t="s">
        <v>504</v>
      </c>
      <c r="G47" s="53" t="s">
        <v>57</v>
      </c>
      <c r="H47" s="493"/>
      <c r="I47" s="494"/>
      <c r="J47" s="495"/>
      <c r="K47" s="87"/>
      <c r="L47" s="503"/>
      <c r="M47" s="503"/>
      <c r="N47" s="503"/>
      <c r="O47" s="94">
        <f>N47+M47+L47</f>
        <v>0</v>
      </c>
      <c r="P47" s="503"/>
      <c r="Q47" s="503"/>
      <c r="R47" s="503"/>
      <c r="S47" s="94"/>
      <c r="T47" s="507"/>
      <c r="U47" s="507"/>
      <c r="V47" s="507"/>
      <c r="W47" s="94"/>
      <c r="X47" s="111"/>
      <c r="Y47" s="111"/>
      <c r="Z47" s="111"/>
      <c r="AA47" s="94"/>
      <c r="AB47" s="111">
        <v>1</v>
      </c>
      <c r="AC47" s="111">
        <v>7</v>
      </c>
      <c r="AD47" s="111"/>
      <c r="AE47" s="94">
        <f t="shared" si="5"/>
        <v>8</v>
      </c>
      <c r="AF47" s="95">
        <f t="shared" si="6"/>
        <v>8</v>
      </c>
    </row>
    <row r="48" spans="1:32" s="2" customFormat="1" ht="48.75" customHeight="1">
      <c r="A48" s="68">
        <f t="shared" si="8"/>
        <v>34</v>
      </c>
      <c r="B48" s="86" t="s">
        <v>515</v>
      </c>
      <c r="C48" s="4"/>
      <c r="D48" s="4" t="s">
        <v>21</v>
      </c>
      <c r="E48" s="86" t="s">
        <v>516</v>
      </c>
      <c r="F48" s="78" t="s">
        <v>517</v>
      </c>
      <c r="G48" s="53" t="s">
        <v>518</v>
      </c>
      <c r="H48" s="493"/>
      <c r="I48" s="494"/>
      <c r="J48" s="495"/>
      <c r="K48" s="87">
        <f>SUM(H48:J48)</f>
        <v>0</v>
      </c>
      <c r="L48" s="503"/>
      <c r="M48" s="503"/>
      <c r="N48" s="503"/>
      <c r="O48" s="94">
        <f>N48+M48+L48</f>
        <v>0</v>
      </c>
      <c r="P48" s="503">
        <v>5</v>
      </c>
      <c r="Q48" s="503">
        <v>1</v>
      </c>
      <c r="R48" s="503"/>
      <c r="S48" s="94">
        <f>R48+Q48+P48</f>
        <v>6</v>
      </c>
      <c r="T48" s="507"/>
      <c r="U48" s="507"/>
      <c r="V48" s="507"/>
      <c r="W48" s="94">
        <f>V48+U48+T48</f>
        <v>0</v>
      </c>
      <c r="X48" s="111"/>
      <c r="Y48" s="111"/>
      <c r="Z48" s="111"/>
      <c r="AA48" s="94">
        <f>Z48+Y48+X48</f>
        <v>0</v>
      </c>
      <c r="AB48" s="111"/>
      <c r="AC48" s="111"/>
      <c r="AD48" s="111"/>
      <c r="AE48" s="94">
        <f t="shared" si="5"/>
        <v>0</v>
      </c>
      <c r="AF48" s="95">
        <f t="shared" si="6"/>
        <v>6</v>
      </c>
    </row>
    <row r="49" spans="1:32" s="2" customFormat="1" ht="48.75" customHeight="1">
      <c r="A49" s="68">
        <f t="shared" si="8"/>
        <v>35</v>
      </c>
      <c r="B49" s="86" t="s">
        <v>771</v>
      </c>
      <c r="C49" s="4">
        <v>1992</v>
      </c>
      <c r="D49" s="4" t="s">
        <v>21</v>
      </c>
      <c r="E49" s="86" t="s">
        <v>772</v>
      </c>
      <c r="F49" s="78" t="s">
        <v>773</v>
      </c>
      <c r="G49" s="53" t="s">
        <v>774</v>
      </c>
      <c r="H49" s="493"/>
      <c r="I49" s="494"/>
      <c r="J49" s="495"/>
      <c r="K49" s="87">
        <f>SUM(H49:J49)</f>
        <v>0</v>
      </c>
      <c r="L49" s="503"/>
      <c r="M49" s="503"/>
      <c r="N49" s="503"/>
      <c r="O49" s="94">
        <f>N49+M49+L49</f>
        <v>0</v>
      </c>
      <c r="P49" s="503"/>
      <c r="Q49" s="503"/>
      <c r="R49" s="503"/>
      <c r="S49" s="94">
        <f>R49+Q49+P49</f>
        <v>0</v>
      </c>
      <c r="T49" s="507"/>
      <c r="U49" s="507"/>
      <c r="V49" s="507"/>
      <c r="W49" s="94">
        <f>V49+U49+T49</f>
        <v>0</v>
      </c>
      <c r="X49" s="111"/>
      <c r="Y49" s="111"/>
      <c r="Z49" s="111"/>
      <c r="AA49" s="94">
        <f>Z49+Y49+X49</f>
        <v>0</v>
      </c>
      <c r="AB49" s="111">
        <v>4</v>
      </c>
      <c r="AC49" s="111"/>
      <c r="AD49" s="111"/>
      <c r="AE49" s="94">
        <f t="shared" si="5"/>
        <v>4</v>
      </c>
      <c r="AF49" s="95">
        <f t="shared" si="6"/>
        <v>4</v>
      </c>
    </row>
    <row r="50" spans="1:32" s="1" customFormat="1" ht="33.75" customHeight="1">
      <c r="A50" s="18"/>
      <c r="E50" s="19" t="s">
        <v>260</v>
      </c>
      <c r="F50" s="48"/>
      <c r="G50" s="20" t="s">
        <v>278</v>
      </c>
      <c r="I50" s="18"/>
      <c r="K50" s="2"/>
      <c r="L50" s="2"/>
      <c r="M50" s="2"/>
      <c r="N50" s="2"/>
      <c r="O50" s="2"/>
      <c r="P50" s="2"/>
      <c r="Q50" s="2"/>
      <c r="R50" s="2"/>
      <c r="S50" s="2"/>
      <c r="T50" s="510"/>
      <c r="U50" s="510"/>
      <c r="V50" s="510"/>
      <c r="W50" s="2"/>
      <c r="X50" s="2"/>
      <c r="Y50" s="2"/>
      <c r="Z50" s="2"/>
      <c r="AA50" s="2"/>
      <c r="AB50" s="2"/>
      <c r="AC50" s="2"/>
      <c r="AD50" s="2"/>
      <c r="AE50" s="2"/>
    </row>
    <row r="51" spans="1:32" s="1" customFormat="1" ht="13.5" customHeight="1">
      <c r="A51" s="18"/>
      <c r="E51" s="19"/>
      <c r="F51" s="48"/>
      <c r="G51" s="20"/>
      <c r="I51" s="18"/>
      <c r="K51" s="2"/>
      <c r="L51" s="2"/>
      <c r="M51" s="2"/>
      <c r="N51" s="2"/>
      <c r="O51" s="2"/>
      <c r="P51" s="2"/>
      <c r="Q51" s="2"/>
      <c r="R51" s="2"/>
      <c r="S51" s="2"/>
      <c r="T51" s="510"/>
      <c r="U51" s="510"/>
      <c r="V51" s="510"/>
      <c r="W51" s="2"/>
      <c r="X51" s="2"/>
      <c r="Y51" s="2"/>
      <c r="Z51" s="2"/>
      <c r="AA51" s="2"/>
      <c r="AB51" s="2"/>
      <c r="AC51" s="2"/>
      <c r="AD51" s="2"/>
      <c r="AE51" s="2"/>
    </row>
    <row r="52" spans="1:32" s="1" customFormat="1" ht="25.5" customHeight="1">
      <c r="A52" s="18"/>
      <c r="E52" s="19" t="s">
        <v>261</v>
      </c>
      <c r="F52" s="48"/>
      <c r="G52" s="20" t="s">
        <v>262</v>
      </c>
      <c r="I52" s="18"/>
      <c r="K52" s="2"/>
      <c r="L52" s="2"/>
      <c r="M52" s="2"/>
      <c r="N52" s="2"/>
      <c r="O52" s="2"/>
      <c r="P52" s="2"/>
      <c r="Q52" s="2"/>
      <c r="R52" s="2"/>
      <c r="S52" s="2"/>
      <c r="T52" s="510"/>
      <c r="U52" s="510"/>
      <c r="V52" s="510"/>
      <c r="W52" s="2"/>
      <c r="X52" s="2"/>
      <c r="Y52" s="2"/>
      <c r="Z52" s="2"/>
      <c r="AA52" s="2"/>
      <c r="AB52" s="2"/>
      <c r="AC52" s="2"/>
      <c r="AD52" s="2"/>
      <c r="AE52" s="2"/>
    </row>
    <row r="53" spans="1:32" ht="25.5" customHeight="1">
      <c r="K53" s="2"/>
      <c r="L53" s="2"/>
      <c r="M53" s="2"/>
      <c r="N53" s="2"/>
      <c r="O53" s="2"/>
      <c r="P53" s="2"/>
      <c r="Q53" s="2"/>
      <c r="R53" s="2"/>
      <c r="S53" s="2"/>
      <c r="T53" s="510"/>
      <c r="U53" s="510"/>
      <c r="V53" s="510"/>
      <c r="W53" s="2"/>
      <c r="X53" s="2"/>
      <c r="Y53" s="2"/>
      <c r="Z53" s="2"/>
      <c r="AA53" s="2"/>
      <c r="AB53" s="2"/>
      <c r="AC53" s="2"/>
      <c r="AD53" s="2"/>
      <c r="AE53" s="2"/>
    </row>
    <row r="54" spans="1:32" ht="25.5" customHeight="1">
      <c r="K54" s="2"/>
      <c r="L54" s="2"/>
      <c r="M54" s="2"/>
      <c r="N54" s="2"/>
      <c r="O54" s="2"/>
      <c r="P54" s="2"/>
      <c r="Q54" s="2"/>
      <c r="R54" s="2"/>
      <c r="S54" s="2"/>
      <c r="T54" s="510"/>
      <c r="U54" s="510"/>
      <c r="V54" s="510"/>
      <c r="W54" s="2"/>
      <c r="X54" s="2"/>
      <c r="Y54" s="2"/>
      <c r="Z54" s="2"/>
      <c r="AA54" s="2"/>
      <c r="AB54" s="2"/>
      <c r="AC54" s="2"/>
      <c r="AD54" s="2"/>
      <c r="AE54" s="2"/>
    </row>
    <row r="55" spans="1:32" ht="25.5" customHeight="1">
      <c r="K55" s="2"/>
      <c r="L55" s="2"/>
      <c r="M55" s="2"/>
      <c r="N55" s="2"/>
      <c r="O55" s="2"/>
      <c r="P55" s="2"/>
      <c r="Q55" s="2"/>
      <c r="R55" s="2"/>
      <c r="S55" s="2"/>
      <c r="T55" s="510"/>
      <c r="U55" s="510"/>
      <c r="V55" s="510"/>
      <c r="W55" s="2"/>
      <c r="X55" s="2"/>
      <c r="Y55" s="2"/>
      <c r="Z55" s="2"/>
      <c r="AA55" s="2"/>
      <c r="AB55" s="2"/>
      <c r="AC55" s="2"/>
      <c r="AD55" s="2"/>
      <c r="AE55" s="2"/>
    </row>
    <row r="56" spans="1:32" ht="25.5" customHeight="1">
      <c r="K56" s="2"/>
      <c r="L56" s="2"/>
      <c r="M56" s="2"/>
      <c r="N56" s="2"/>
      <c r="O56" s="2"/>
      <c r="P56" s="2"/>
      <c r="Q56" s="2"/>
      <c r="R56" s="2"/>
      <c r="S56" s="2"/>
      <c r="T56" s="510"/>
      <c r="U56" s="510"/>
      <c r="V56" s="510"/>
      <c r="W56" s="2"/>
      <c r="X56" s="2"/>
      <c r="Y56" s="2"/>
      <c r="Z56" s="2"/>
      <c r="AA56" s="2"/>
      <c r="AB56" s="2"/>
      <c r="AC56" s="2"/>
      <c r="AD56" s="2"/>
      <c r="AE56" s="2"/>
    </row>
    <row r="57" spans="1:32" ht="25.5" customHeight="1">
      <c r="K57" s="2"/>
      <c r="L57" s="2"/>
      <c r="M57" s="2"/>
      <c r="N57" s="2"/>
      <c r="O57" s="2"/>
      <c r="P57" s="2"/>
      <c r="Q57" s="2"/>
      <c r="R57" s="2"/>
      <c r="S57" s="2"/>
      <c r="T57" s="510"/>
      <c r="U57" s="510"/>
      <c r="V57" s="510"/>
      <c r="W57" s="2"/>
      <c r="X57" s="2"/>
      <c r="Y57" s="2"/>
      <c r="Z57" s="2"/>
      <c r="AA57" s="2"/>
      <c r="AB57" s="2"/>
      <c r="AC57" s="2"/>
      <c r="AD57" s="2"/>
      <c r="AE57" s="2"/>
    </row>
    <row r="58" spans="1:32" ht="25.5" customHeight="1">
      <c r="K58" s="2"/>
      <c r="L58" s="2"/>
      <c r="M58" s="2"/>
      <c r="N58" s="2"/>
      <c r="O58" s="2"/>
      <c r="P58" s="2"/>
      <c r="Q58" s="2"/>
      <c r="R58" s="2"/>
      <c r="S58" s="2"/>
      <c r="T58" s="510"/>
      <c r="U58" s="510"/>
      <c r="V58" s="510"/>
      <c r="W58" s="2"/>
      <c r="X58" s="2"/>
      <c r="Y58" s="2"/>
      <c r="Z58" s="2"/>
      <c r="AA58" s="2"/>
      <c r="AB58" s="2"/>
      <c r="AC58" s="2"/>
      <c r="AD58" s="2"/>
      <c r="AE58" s="2"/>
    </row>
    <row r="59" spans="1:32" ht="25.5" customHeight="1">
      <c r="K59" s="2"/>
      <c r="L59" s="2"/>
      <c r="M59" s="2"/>
      <c r="N59" s="2"/>
      <c r="O59" s="2"/>
      <c r="P59" s="2"/>
      <c r="Q59" s="2"/>
      <c r="R59" s="2"/>
      <c r="S59" s="2"/>
      <c r="T59" s="510"/>
      <c r="U59" s="510"/>
      <c r="V59" s="510"/>
      <c r="W59" s="2"/>
      <c r="X59" s="2"/>
      <c r="Y59" s="2"/>
      <c r="Z59" s="2"/>
      <c r="AA59" s="2"/>
      <c r="AB59" s="2"/>
      <c r="AC59" s="2"/>
      <c r="AD59" s="2"/>
      <c r="AE59" s="2"/>
    </row>
    <row r="60" spans="1:32" ht="25.5" customHeight="1">
      <c r="K60" s="2"/>
      <c r="L60" s="2"/>
      <c r="M60" s="2"/>
      <c r="N60" s="2"/>
      <c r="O60" s="2"/>
      <c r="P60" s="2"/>
      <c r="Q60" s="2"/>
      <c r="R60" s="2"/>
      <c r="S60" s="2"/>
      <c r="T60" s="510"/>
      <c r="U60" s="510"/>
      <c r="V60" s="510"/>
      <c r="W60" s="2"/>
      <c r="X60" s="2"/>
      <c r="Y60" s="2"/>
      <c r="Z60" s="2"/>
      <c r="AA60" s="2"/>
      <c r="AB60" s="2"/>
      <c r="AC60" s="2"/>
      <c r="AD60" s="2"/>
      <c r="AE60" s="2"/>
    </row>
    <row r="61" spans="1:32" ht="25.5" customHeight="1">
      <c r="K61" s="2"/>
      <c r="L61" s="2"/>
      <c r="M61" s="2"/>
      <c r="N61" s="2"/>
      <c r="O61" s="2"/>
      <c r="P61" s="2"/>
      <c r="Q61" s="2"/>
      <c r="R61" s="2"/>
      <c r="S61" s="2"/>
      <c r="T61" s="510"/>
      <c r="U61" s="510"/>
      <c r="V61" s="510"/>
      <c r="W61" s="2"/>
      <c r="X61" s="2"/>
      <c r="Y61" s="2"/>
      <c r="Z61" s="2"/>
      <c r="AA61" s="2"/>
      <c r="AB61" s="2"/>
      <c r="AC61" s="2"/>
      <c r="AD61" s="2"/>
      <c r="AE61" s="2"/>
    </row>
    <row r="62" spans="1:32" ht="25.5" customHeight="1">
      <c r="K62" s="2"/>
      <c r="L62" s="2"/>
      <c r="M62" s="2"/>
      <c r="N62" s="2"/>
      <c r="O62" s="2"/>
      <c r="P62" s="2"/>
      <c r="Q62" s="2"/>
      <c r="R62" s="2"/>
      <c r="S62" s="2"/>
      <c r="T62" s="510"/>
      <c r="U62" s="510"/>
      <c r="V62" s="510"/>
      <c r="W62" s="2"/>
      <c r="X62" s="2"/>
      <c r="Y62" s="2"/>
      <c r="Z62" s="2"/>
      <c r="AA62" s="2"/>
      <c r="AB62" s="2"/>
      <c r="AC62" s="2"/>
      <c r="AD62" s="2"/>
      <c r="AE62" s="2"/>
    </row>
    <row r="63" spans="1:32" ht="25.5" customHeight="1">
      <c r="K63" s="2"/>
      <c r="L63" s="2"/>
      <c r="M63" s="2"/>
      <c r="N63" s="2"/>
      <c r="O63" s="2"/>
      <c r="P63" s="2"/>
      <c r="Q63" s="2"/>
      <c r="R63" s="2"/>
      <c r="S63" s="2"/>
      <c r="T63" s="510"/>
      <c r="U63" s="510"/>
      <c r="V63" s="510"/>
      <c r="W63" s="2"/>
      <c r="X63" s="2"/>
      <c r="Y63" s="2"/>
      <c r="Z63" s="2"/>
      <c r="AA63" s="2"/>
      <c r="AB63" s="2"/>
      <c r="AC63" s="2"/>
      <c r="AD63" s="2"/>
      <c r="AE63" s="2"/>
    </row>
    <row r="64" spans="1:32" ht="25.5" customHeight="1">
      <c r="K64" s="2"/>
      <c r="L64" s="2"/>
      <c r="M64" s="2"/>
      <c r="N64" s="2"/>
      <c r="O64" s="2"/>
      <c r="P64" s="2"/>
      <c r="Q64" s="2"/>
      <c r="R64" s="2"/>
      <c r="S64" s="2"/>
      <c r="T64" s="510"/>
      <c r="U64" s="510"/>
      <c r="V64" s="510"/>
      <c r="W64" s="2"/>
      <c r="X64" s="2"/>
      <c r="Y64" s="2"/>
      <c r="Z64" s="2"/>
      <c r="AA64" s="2"/>
      <c r="AB64" s="2"/>
      <c r="AC64" s="2"/>
      <c r="AD64" s="2"/>
      <c r="AE64" s="2"/>
    </row>
    <row r="65" spans="11:31" ht="25.5" customHeight="1">
      <c r="K65" s="2"/>
      <c r="L65" s="2"/>
      <c r="M65" s="2"/>
      <c r="N65" s="2"/>
      <c r="O65" s="2"/>
      <c r="P65" s="2"/>
      <c r="Q65" s="2"/>
      <c r="R65" s="2"/>
      <c r="S65" s="2"/>
      <c r="T65" s="510"/>
      <c r="U65" s="510"/>
      <c r="V65" s="510"/>
      <c r="W65" s="2"/>
      <c r="X65" s="2"/>
      <c r="Y65" s="2"/>
      <c r="Z65" s="2"/>
      <c r="AA65" s="2"/>
      <c r="AB65" s="2"/>
      <c r="AC65" s="2"/>
      <c r="AD65" s="2"/>
      <c r="AE65" s="2"/>
    </row>
    <row r="66" spans="11:31" ht="25.5" customHeight="1">
      <c r="K66" s="2"/>
      <c r="L66" s="2"/>
      <c r="M66" s="2"/>
      <c r="N66" s="2"/>
      <c r="O66" s="2"/>
      <c r="P66" s="2"/>
      <c r="Q66" s="2"/>
      <c r="R66" s="2"/>
      <c r="S66" s="2"/>
      <c r="T66" s="510"/>
      <c r="U66" s="510"/>
      <c r="V66" s="510"/>
      <c r="W66" s="2"/>
      <c r="X66" s="2"/>
      <c r="Y66" s="2"/>
      <c r="Z66" s="2"/>
      <c r="AA66" s="2"/>
      <c r="AB66" s="2"/>
      <c r="AC66" s="2"/>
      <c r="AD66" s="2"/>
      <c r="AE66" s="2"/>
    </row>
    <row r="67" spans="11:31" ht="25.5" customHeight="1">
      <c r="K67" s="2"/>
      <c r="L67" s="2"/>
      <c r="M67" s="2"/>
      <c r="N67" s="2"/>
      <c r="O67" s="2"/>
      <c r="P67" s="2"/>
      <c r="Q67" s="2"/>
      <c r="R67" s="2"/>
      <c r="S67" s="2"/>
      <c r="T67" s="510"/>
      <c r="U67" s="510"/>
      <c r="V67" s="510"/>
      <c r="W67" s="2"/>
      <c r="X67" s="2"/>
      <c r="Y67" s="2"/>
      <c r="Z67" s="2"/>
      <c r="AA67" s="2"/>
      <c r="AB67" s="2"/>
      <c r="AC67" s="2"/>
      <c r="AD67" s="2"/>
      <c r="AE67" s="2"/>
    </row>
    <row r="68" spans="11:31" ht="25.5" customHeight="1">
      <c r="K68" s="2"/>
      <c r="L68" s="2"/>
      <c r="M68" s="2"/>
      <c r="N68" s="2"/>
      <c r="O68" s="2"/>
      <c r="P68" s="2"/>
      <c r="Q68" s="2"/>
      <c r="R68" s="2"/>
      <c r="S68" s="2"/>
      <c r="T68" s="510"/>
      <c r="U68" s="510"/>
      <c r="V68" s="510"/>
      <c r="W68" s="2"/>
      <c r="X68" s="2"/>
      <c r="Y68" s="2"/>
      <c r="Z68" s="2"/>
      <c r="AA68" s="2"/>
      <c r="AB68" s="2"/>
      <c r="AC68" s="2"/>
      <c r="AD68" s="2"/>
      <c r="AE68" s="2"/>
    </row>
    <row r="69" spans="11:31" ht="25.5" customHeight="1">
      <c r="K69" s="2"/>
      <c r="L69" s="2"/>
      <c r="M69" s="2"/>
      <c r="N69" s="2"/>
      <c r="O69" s="2"/>
      <c r="P69" s="2"/>
      <c r="Q69" s="2"/>
      <c r="R69" s="2"/>
      <c r="S69" s="2"/>
      <c r="T69" s="510"/>
      <c r="U69" s="510"/>
      <c r="V69" s="510"/>
      <c r="W69" s="2"/>
      <c r="X69" s="2"/>
      <c r="Y69" s="2"/>
      <c r="Z69" s="2"/>
      <c r="AA69" s="2"/>
      <c r="AB69" s="2"/>
      <c r="AC69" s="2"/>
      <c r="AD69" s="2"/>
      <c r="AE69" s="2"/>
    </row>
    <row r="70" spans="11:31" ht="25.5" customHeight="1">
      <c r="K70" s="2"/>
      <c r="L70" s="2"/>
      <c r="M70" s="2"/>
      <c r="N70" s="2"/>
      <c r="O70" s="2"/>
      <c r="P70" s="2"/>
      <c r="Q70" s="2"/>
      <c r="R70" s="2"/>
      <c r="S70" s="2"/>
      <c r="T70" s="510"/>
      <c r="U70" s="510"/>
      <c r="V70" s="510"/>
      <c r="W70" s="2"/>
      <c r="X70" s="2"/>
      <c r="Y70" s="2"/>
      <c r="Z70" s="2"/>
      <c r="AA70" s="2"/>
      <c r="AB70" s="2"/>
      <c r="AC70" s="2"/>
      <c r="AD70" s="2"/>
      <c r="AE70" s="2"/>
    </row>
    <row r="71" spans="11:31">
      <c r="K71" s="2"/>
      <c r="L71" s="2"/>
      <c r="M71" s="2"/>
      <c r="N71" s="2"/>
      <c r="O71" s="2"/>
      <c r="P71" s="2"/>
      <c r="Q71" s="2"/>
      <c r="R71" s="2"/>
      <c r="S71" s="2"/>
      <c r="T71" s="510"/>
      <c r="U71" s="510"/>
      <c r="V71" s="510"/>
      <c r="W71" s="2"/>
      <c r="X71" s="2"/>
      <c r="Y71" s="2"/>
      <c r="Z71" s="2"/>
      <c r="AA71" s="2"/>
      <c r="AB71" s="2"/>
      <c r="AC71" s="2"/>
      <c r="AD71" s="2"/>
      <c r="AE71" s="2"/>
    </row>
    <row r="72" spans="11:31">
      <c r="L72" s="70"/>
      <c r="M72" s="71"/>
      <c r="N72" s="71"/>
      <c r="O72" s="3"/>
      <c r="P72" s="70"/>
      <c r="Q72" s="71"/>
      <c r="R72" s="71"/>
      <c r="S72" s="3"/>
      <c r="T72" s="511"/>
      <c r="U72" s="512"/>
      <c r="V72" s="512"/>
      <c r="W72" s="3"/>
      <c r="X72" s="70"/>
      <c r="Y72" s="71"/>
      <c r="Z72" s="71"/>
      <c r="AA72" s="3"/>
      <c r="AB72" s="70"/>
      <c r="AC72" s="71"/>
      <c r="AD72" s="71"/>
      <c r="AE72" s="3"/>
    </row>
    <row r="73" spans="11:31">
      <c r="L73" s="69"/>
      <c r="M73" s="69"/>
      <c r="N73" s="69"/>
      <c r="P73" s="69"/>
      <c r="Q73" s="69"/>
      <c r="R73" s="69"/>
      <c r="T73" s="513"/>
      <c r="U73" s="513"/>
      <c r="V73" s="513"/>
      <c r="X73" s="69"/>
      <c r="Y73" s="215"/>
      <c r="Z73" s="69"/>
      <c r="AB73" s="69"/>
      <c r="AC73" s="215"/>
      <c r="AD73" s="69"/>
    </row>
  </sheetData>
  <sortState ref="B9:AF43">
    <sortCondition descending="1" ref="Y9:Y43"/>
  </sortState>
  <mergeCells count="27">
    <mergeCell ref="E11:Q11"/>
    <mergeCell ref="F13:F14"/>
    <mergeCell ref="G13:G14"/>
    <mergeCell ref="A13:A14"/>
    <mergeCell ref="B13:B14"/>
    <mergeCell ref="C13:C14"/>
    <mergeCell ref="D13:D14"/>
    <mergeCell ref="E13:E14"/>
    <mergeCell ref="A1:AB1"/>
    <mergeCell ref="A3:AB3"/>
    <mergeCell ref="A5:AB5"/>
    <mergeCell ref="A6:AB6"/>
    <mergeCell ref="B9:AD10"/>
    <mergeCell ref="A2:I2"/>
    <mergeCell ref="A4:I4"/>
    <mergeCell ref="AB13:AD13"/>
    <mergeCell ref="AE13:AE14"/>
    <mergeCell ref="X13:Z13"/>
    <mergeCell ref="AA13:AA14"/>
    <mergeCell ref="H13:J13"/>
    <mergeCell ref="K13:K14"/>
    <mergeCell ref="P13:R13"/>
    <mergeCell ref="S13:S14"/>
    <mergeCell ref="L13:N13"/>
    <mergeCell ref="O13:O14"/>
    <mergeCell ref="T13:V13"/>
    <mergeCell ref="W13:W14"/>
  </mergeCells>
  <pageMargins left="0.11811023622047245" right="0.11811023622047245" top="0.15748031496062992" bottom="0.15748031496062992" header="0.31496062992125984" footer="0.31496062992125984"/>
  <pageSetup paperSize="9" scale="4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82"/>
  <sheetViews>
    <sheetView tabSelected="1" view="pageBreakPreview" zoomScale="40" zoomScaleNormal="100" zoomScaleSheetLayoutView="40" workbookViewId="0">
      <selection activeCell="B7" sqref="B7:AD8"/>
    </sheetView>
  </sheetViews>
  <sheetFormatPr defaultRowHeight="33.75"/>
  <cols>
    <col min="1" max="1" width="10.85546875" style="5" customWidth="1"/>
    <col min="2" max="2" width="51.5703125" style="80" customWidth="1"/>
    <col min="3" max="3" width="14.7109375" style="5" customWidth="1"/>
    <col min="4" max="4" width="14.5703125" style="5" customWidth="1"/>
    <col min="5" max="5" width="41" style="83" customWidth="1"/>
    <col min="6" max="6" width="47.7109375" style="84" customWidth="1"/>
    <col min="7" max="7" width="45.5703125" style="83" customWidth="1"/>
    <col min="8" max="8" width="12.5703125" style="5" customWidth="1"/>
    <col min="9" max="9" width="11.85546875" style="5" customWidth="1"/>
    <col min="10" max="10" width="9.140625" style="5"/>
    <col min="11" max="11" width="9.140625" style="400"/>
    <col min="12" max="12" width="9.140625" style="5" customWidth="1"/>
    <col min="13" max="13" width="9" style="5" customWidth="1"/>
    <col min="14" max="14" width="9.42578125" style="5" bestFit="1" customWidth="1"/>
    <col min="15" max="15" width="9.140625" style="400" customWidth="1"/>
    <col min="16" max="16" width="10.28515625" style="5" customWidth="1"/>
    <col min="17" max="17" width="9" style="5" customWidth="1"/>
    <col min="18" max="18" width="9.42578125" style="5" bestFit="1" customWidth="1"/>
    <col min="19" max="19" width="9.140625" style="400" customWidth="1"/>
    <col min="20" max="20" width="10.28515625" style="5" customWidth="1"/>
    <col min="21" max="21" width="9" style="5" customWidth="1"/>
    <col min="22" max="22" width="9.42578125" style="5" customWidth="1"/>
    <col min="23" max="23" width="9.140625" style="400"/>
    <col min="24" max="24" width="10.28515625" style="5" customWidth="1"/>
    <col min="25" max="25" width="9" style="5" customWidth="1"/>
    <col min="26" max="26" width="9.42578125" style="5" bestFit="1" customWidth="1"/>
    <col min="27" max="27" width="9.140625" style="400"/>
    <col min="28" max="28" width="10.28515625" style="5" customWidth="1"/>
    <col min="29" max="29" width="9" style="5" customWidth="1"/>
    <col min="30" max="30" width="9.42578125" style="5" bestFit="1" customWidth="1"/>
    <col min="31" max="31" width="9.140625" style="400"/>
    <col min="32" max="32" width="9.140625" style="408"/>
    <col min="33" max="16384" width="9.140625" style="5"/>
  </cols>
  <sheetData>
    <row r="1" spans="1:33" s="1" customFormat="1" ht="33.75" customHeight="1">
      <c r="A1" s="582" t="s">
        <v>206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AA1" s="397"/>
      <c r="AE1" s="397"/>
      <c r="AF1" s="405"/>
    </row>
    <row r="2" spans="1:33" s="1" customFormat="1" ht="22.5" customHeight="1">
      <c r="A2" s="603"/>
      <c r="B2" s="604"/>
      <c r="C2" s="604"/>
      <c r="D2" s="604"/>
      <c r="E2" s="604"/>
      <c r="F2" s="604"/>
      <c r="G2" s="604"/>
      <c r="H2" s="604"/>
      <c r="K2" s="397"/>
      <c r="O2" s="397"/>
      <c r="S2" s="397"/>
      <c r="W2" s="397"/>
      <c r="AA2" s="397"/>
      <c r="AE2" s="397"/>
      <c r="AF2" s="405"/>
    </row>
    <row r="3" spans="1:33" s="1" customFormat="1" ht="30" customHeight="1">
      <c r="A3" s="605" t="s">
        <v>454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AA3" s="397"/>
      <c r="AE3" s="397"/>
      <c r="AF3" s="405"/>
    </row>
    <row r="4" spans="1:33" s="1" customFormat="1" ht="27" customHeight="1">
      <c r="A4" s="612"/>
      <c r="B4" s="612"/>
      <c r="C4" s="612"/>
      <c r="D4" s="612"/>
      <c r="E4" s="612"/>
      <c r="F4" s="612"/>
      <c r="G4" s="612"/>
      <c r="H4" s="612"/>
      <c r="K4" s="397"/>
      <c r="O4" s="397"/>
      <c r="S4" s="397"/>
      <c r="W4" s="397"/>
      <c r="AA4" s="397"/>
      <c r="AE4" s="397"/>
      <c r="AF4" s="405"/>
    </row>
    <row r="5" spans="1:33" s="1" customFormat="1" ht="37.5" customHeight="1">
      <c r="A5" s="651" t="s">
        <v>455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E5" s="397"/>
      <c r="AF5" s="405"/>
    </row>
    <row r="6" spans="1:33" s="1" customFormat="1" ht="30.75" customHeight="1">
      <c r="A6" s="564" t="s">
        <v>207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E6" s="397"/>
      <c r="AF6" s="405"/>
    </row>
    <row r="7" spans="1:33" s="1" customFormat="1" ht="30.75" customHeight="1">
      <c r="A7" s="428"/>
      <c r="B7" s="564" t="s">
        <v>865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</row>
    <row r="8" spans="1:33" s="1" customFormat="1" ht="46.5" customHeight="1" thickBot="1">
      <c r="A8" s="428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</row>
    <row r="9" spans="1:33" s="2" customFormat="1" ht="22.5" customHeight="1">
      <c r="A9" s="572" t="s">
        <v>259</v>
      </c>
      <c r="B9" s="568" t="s">
        <v>209</v>
      </c>
      <c r="C9" s="568" t="s">
        <v>210</v>
      </c>
      <c r="D9" s="568" t="s">
        <v>0</v>
      </c>
      <c r="E9" s="568" t="s">
        <v>1</v>
      </c>
      <c r="F9" s="665" t="s">
        <v>2</v>
      </c>
      <c r="G9" s="570" t="s">
        <v>3</v>
      </c>
      <c r="H9" s="664" t="s">
        <v>211</v>
      </c>
      <c r="I9" s="664"/>
      <c r="J9" s="664"/>
      <c r="K9" s="661" t="s">
        <v>295</v>
      </c>
      <c r="L9" s="664" t="s">
        <v>325</v>
      </c>
      <c r="M9" s="664"/>
      <c r="N9" s="664"/>
      <c r="O9" s="661" t="s">
        <v>326</v>
      </c>
      <c r="P9" s="660" t="s">
        <v>459</v>
      </c>
      <c r="Q9" s="660"/>
      <c r="R9" s="660"/>
      <c r="S9" s="661" t="s">
        <v>519</v>
      </c>
      <c r="T9" s="660" t="s">
        <v>604</v>
      </c>
      <c r="U9" s="660"/>
      <c r="V9" s="660"/>
      <c r="W9" s="661" t="s">
        <v>706</v>
      </c>
      <c r="X9" s="660" t="s">
        <v>699</v>
      </c>
      <c r="Y9" s="660"/>
      <c r="Z9" s="660"/>
      <c r="AA9" s="661" t="s">
        <v>707</v>
      </c>
      <c r="AB9" s="660" t="s">
        <v>729</v>
      </c>
      <c r="AC9" s="660"/>
      <c r="AD9" s="660"/>
      <c r="AE9" s="661" t="s">
        <v>806</v>
      </c>
      <c r="AF9" s="663" t="s">
        <v>807</v>
      </c>
    </row>
    <row r="10" spans="1:33" s="2" customFormat="1" ht="103.5" customHeight="1" thickBot="1">
      <c r="A10" s="667"/>
      <c r="B10" s="569"/>
      <c r="C10" s="569"/>
      <c r="D10" s="569"/>
      <c r="E10" s="569"/>
      <c r="F10" s="666"/>
      <c r="G10" s="571"/>
      <c r="H10" s="224">
        <v>41355</v>
      </c>
      <c r="I10" s="225" t="s">
        <v>293</v>
      </c>
      <c r="J10" s="225" t="s">
        <v>294</v>
      </c>
      <c r="K10" s="662"/>
      <c r="L10" s="224">
        <v>41376</v>
      </c>
      <c r="M10" s="225">
        <v>41377</v>
      </c>
      <c r="N10" s="225">
        <v>41378</v>
      </c>
      <c r="O10" s="662"/>
      <c r="P10" s="156">
        <v>41425</v>
      </c>
      <c r="Q10" s="156">
        <v>41426</v>
      </c>
      <c r="R10" s="243">
        <v>41427</v>
      </c>
      <c r="S10" s="662"/>
      <c r="T10" s="198" t="s">
        <v>626</v>
      </c>
      <c r="U10" s="198" t="s">
        <v>627</v>
      </c>
      <c r="V10" s="198">
        <v>41462</v>
      </c>
      <c r="W10" s="662"/>
      <c r="X10" s="203" t="s">
        <v>696</v>
      </c>
      <c r="Y10" s="203" t="s">
        <v>704</v>
      </c>
      <c r="Z10" s="203" t="s">
        <v>705</v>
      </c>
      <c r="AA10" s="662"/>
      <c r="AE10" s="662"/>
      <c r="AF10" s="663"/>
      <c r="AG10" s="56"/>
    </row>
    <row r="11" spans="1:33" s="3" customFormat="1" ht="33.75" customHeight="1" thickBot="1">
      <c r="A11" s="448">
        <f>A10+1</f>
        <v>1</v>
      </c>
      <c r="B11" s="220" t="s">
        <v>71</v>
      </c>
      <c r="C11" s="253">
        <v>1985</v>
      </c>
      <c r="D11" s="253" t="s">
        <v>11</v>
      </c>
      <c r="E11" s="220" t="s">
        <v>123</v>
      </c>
      <c r="F11" s="220" t="s">
        <v>70</v>
      </c>
      <c r="G11" s="254" t="s">
        <v>176</v>
      </c>
      <c r="H11" s="378">
        <v>5</v>
      </c>
      <c r="I11" s="379">
        <v>11</v>
      </c>
      <c r="J11" s="380">
        <v>16</v>
      </c>
      <c r="K11" s="398">
        <f t="shared" ref="K11:K42" si="0">J11+I11+H11</f>
        <v>32</v>
      </c>
      <c r="L11" s="377">
        <v>15</v>
      </c>
      <c r="M11" s="377">
        <v>10</v>
      </c>
      <c r="N11" s="377">
        <v>14</v>
      </c>
      <c r="O11" s="398">
        <f t="shared" ref="O11:O45" si="1">N11+M11+L11</f>
        <v>39</v>
      </c>
      <c r="P11" s="377"/>
      <c r="Q11" s="377"/>
      <c r="R11" s="377"/>
      <c r="S11" s="398">
        <f t="shared" ref="S11:S42" si="2">R11+Q11+P11</f>
        <v>0</v>
      </c>
      <c r="T11" s="377">
        <v>11</v>
      </c>
      <c r="U11" s="377">
        <v>6</v>
      </c>
      <c r="V11" s="377">
        <v>11</v>
      </c>
      <c r="W11" s="398">
        <f t="shared" ref="W11:W42" si="3">V11+U11+T11</f>
        <v>28</v>
      </c>
      <c r="X11" s="377">
        <v>15</v>
      </c>
      <c r="Y11" s="377">
        <v>5</v>
      </c>
      <c r="Z11" s="377">
        <v>13</v>
      </c>
      <c r="AA11" s="398">
        <f t="shared" ref="AA11:AA45" si="4">Z11+Y11+X11</f>
        <v>33</v>
      </c>
      <c r="AB11" s="370">
        <v>12</v>
      </c>
      <c r="AC11" s="370">
        <v>10</v>
      </c>
      <c r="AD11" s="370">
        <v>6</v>
      </c>
      <c r="AE11" s="401">
        <f t="shared" ref="AE11:AE42" si="5">AD11+AC11+AB11</f>
        <v>28</v>
      </c>
      <c r="AF11" s="406">
        <f t="shared" ref="AF11:AF42" si="6">K11+O11+S11+W11+AA11+AE11</f>
        <v>160</v>
      </c>
    </row>
    <row r="12" spans="1:33" s="3" customFormat="1" ht="33.75" customHeight="1" thickBot="1">
      <c r="A12" s="448">
        <f>A11+1</f>
        <v>2</v>
      </c>
      <c r="B12" s="86" t="s">
        <v>20</v>
      </c>
      <c r="C12" s="74">
        <v>1958</v>
      </c>
      <c r="D12" s="74" t="s">
        <v>21</v>
      </c>
      <c r="E12" s="220" t="s">
        <v>330</v>
      </c>
      <c r="F12" s="86" t="s">
        <v>22</v>
      </c>
      <c r="G12" s="138" t="s">
        <v>23</v>
      </c>
      <c r="H12" s="174">
        <v>2</v>
      </c>
      <c r="I12" s="381">
        <v>15</v>
      </c>
      <c r="J12" s="382">
        <v>15</v>
      </c>
      <c r="K12" s="398">
        <f t="shared" si="0"/>
        <v>32</v>
      </c>
      <c r="L12" s="370">
        <v>14</v>
      </c>
      <c r="M12" s="370">
        <v>14</v>
      </c>
      <c r="N12" s="370">
        <v>10</v>
      </c>
      <c r="O12" s="401">
        <f t="shared" si="1"/>
        <v>38</v>
      </c>
      <c r="P12" s="370"/>
      <c r="Q12" s="370"/>
      <c r="R12" s="370"/>
      <c r="S12" s="401">
        <f t="shared" si="2"/>
        <v>0</v>
      </c>
      <c r="T12" s="370"/>
      <c r="U12" s="370"/>
      <c r="V12" s="370"/>
      <c r="W12" s="401">
        <f t="shared" si="3"/>
        <v>0</v>
      </c>
      <c r="X12" s="370">
        <v>16</v>
      </c>
      <c r="Y12" s="370">
        <v>14</v>
      </c>
      <c r="Z12" s="370">
        <v>15</v>
      </c>
      <c r="AA12" s="401">
        <f t="shared" si="4"/>
        <v>45</v>
      </c>
      <c r="AB12" s="370">
        <v>4</v>
      </c>
      <c r="AC12" s="370">
        <v>14</v>
      </c>
      <c r="AD12" s="370">
        <v>12</v>
      </c>
      <c r="AE12" s="401">
        <f t="shared" si="5"/>
        <v>30</v>
      </c>
      <c r="AF12" s="406">
        <f t="shared" si="6"/>
        <v>145</v>
      </c>
    </row>
    <row r="13" spans="1:33" s="3" customFormat="1" ht="33.75" customHeight="1" thickBot="1">
      <c r="A13" s="448">
        <f t="shared" ref="A13:A30" si="7">A12+1</f>
        <v>3</v>
      </c>
      <c r="B13" s="86" t="s">
        <v>51</v>
      </c>
      <c r="C13" s="74">
        <v>1989</v>
      </c>
      <c r="D13" s="74" t="s">
        <v>4</v>
      </c>
      <c r="E13" s="86" t="s">
        <v>239</v>
      </c>
      <c r="F13" s="138" t="s">
        <v>179</v>
      </c>
      <c r="G13" s="138" t="s">
        <v>178</v>
      </c>
      <c r="H13" s="174">
        <v>11</v>
      </c>
      <c r="I13" s="381">
        <v>6</v>
      </c>
      <c r="J13" s="382">
        <v>4</v>
      </c>
      <c r="K13" s="398">
        <f t="shared" si="0"/>
        <v>21</v>
      </c>
      <c r="L13" s="370"/>
      <c r="M13" s="370"/>
      <c r="N13" s="370"/>
      <c r="O13" s="401">
        <f t="shared" si="1"/>
        <v>0</v>
      </c>
      <c r="P13" s="370">
        <v>16</v>
      </c>
      <c r="Q13" s="370">
        <v>12</v>
      </c>
      <c r="R13" s="370">
        <v>12</v>
      </c>
      <c r="S13" s="401">
        <f t="shared" si="2"/>
        <v>40</v>
      </c>
      <c r="T13" s="370">
        <v>10</v>
      </c>
      <c r="U13" s="370">
        <v>8</v>
      </c>
      <c r="V13" s="370">
        <v>7</v>
      </c>
      <c r="W13" s="401">
        <f t="shared" si="3"/>
        <v>25</v>
      </c>
      <c r="X13" s="370">
        <v>14</v>
      </c>
      <c r="Y13" s="370">
        <v>13</v>
      </c>
      <c r="Z13" s="370">
        <v>8</v>
      </c>
      <c r="AA13" s="401">
        <f t="shared" si="4"/>
        <v>35</v>
      </c>
      <c r="AB13" s="370"/>
      <c r="AC13" s="370"/>
      <c r="AD13" s="370"/>
      <c r="AE13" s="401">
        <f t="shared" si="5"/>
        <v>0</v>
      </c>
      <c r="AF13" s="406">
        <f t="shared" si="6"/>
        <v>121</v>
      </c>
    </row>
    <row r="14" spans="1:33" s="3" customFormat="1" ht="33.75" customHeight="1" thickBot="1">
      <c r="A14" s="448">
        <f t="shared" si="7"/>
        <v>4</v>
      </c>
      <c r="B14" s="50" t="s">
        <v>523</v>
      </c>
      <c r="C14" s="50">
        <v>1967</v>
      </c>
      <c r="D14" s="50" t="s">
        <v>343</v>
      </c>
      <c r="E14" s="50" t="s">
        <v>524</v>
      </c>
      <c r="F14" s="50" t="s">
        <v>525</v>
      </c>
      <c r="G14" s="50" t="s">
        <v>57</v>
      </c>
      <c r="H14" s="383"/>
      <c r="I14" s="383"/>
      <c r="J14" s="369"/>
      <c r="K14" s="398">
        <f t="shared" si="0"/>
        <v>0</v>
      </c>
      <c r="L14" s="369"/>
      <c r="M14" s="369"/>
      <c r="N14" s="369"/>
      <c r="O14" s="401">
        <f t="shared" si="1"/>
        <v>0</v>
      </c>
      <c r="P14" s="369">
        <v>12</v>
      </c>
      <c r="Q14" s="369">
        <v>15</v>
      </c>
      <c r="R14" s="369">
        <v>8</v>
      </c>
      <c r="S14" s="401">
        <f t="shared" si="2"/>
        <v>35</v>
      </c>
      <c r="T14" s="370">
        <v>9</v>
      </c>
      <c r="U14" s="370">
        <v>12</v>
      </c>
      <c r="V14" s="370">
        <v>5</v>
      </c>
      <c r="W14" s="401">
        <f t="shared" si="3"/>
        <v>26</v>
      </c>
      <c r="X14" s="370">
        <v>10</v>
      </c>
      <c r="Y14" s="370">
        <v>1</v>
      </c>
      <c r="Z14" s="370">
        <v>3</v>
      </c>
      <c r="AA14" s="401">
        <f t="shared" si="4"/>
        <v>14</v>
      </c>
      <c r="AB14" s="370">
        <v>5</v>
      </c>
      <c r="AC14" s="370">
        <v>7</v>
      </c>
      <c r="AD14" s="370">
        <v>7</v>
      </c>
      <c r="AE14" s="401">
        <f t="shared" si="5"/>
        <v>19</v>
      </c>
      <c r="AF14" s="406">
        <f t="shared" si="6"/>
        <v>94</v>
      </c>
    </row>
    <row r="15" spans="1:33" s="3" customFormat="1" ht="33.75" customHeight="1" thickBot="1">
      <c r="A15" s="448">
        <f t="shared" si="7"/>
        <v>5</v>
      </c>
      <c r="B15" s="86" t="s">
        <v>59</v>
      </c>
      <c r="C15" s="74">
        <v>1967</v>
      </c>
      <c r="D15" s="74" t="s">
        <v>11</v>
      </c>
      <c r="E15" s="86" t="s">
        <v>188</v>
      </c>
      <c r="F15" s="86" t="s">
        <v>5</v>
      </c>
      <c r="G15" s="138" t="s">
        <v>61</v>
      </c>
      <c r="H15" s="174">
        <v>15</v>
      </c>
      <c r="I15" s="381">
        <v>12</v>
      </c>
      <c r="J15" s="382">
        <v>7</v>
      </c>
      <c r="K15" s="398">
        <f t="shared" si="0"/>
        <v>34</v>
      </c>
      <c r="L15" s="370"/>
      <c r="M15" s="370"/>
      <c r="N15" s="370"/>
      <c r="O15" s="401">
        <f t="shared" si="1"/>
        <v>0</v>
      </c>
      <c r="P15" s="370">
        <v>10</v>
      </c>
      <c r="Q15" s="370">
        <v>16</v>
      </c>
      <c r="R15" s="370">
        <v>6</v>
      </c>
      <c r="S15" s="401">
        <f t="shared" si="2"/>
        <v>32</v>
      </c>
      <c r="T15" s="370"/>
      <c r="U15" s="370"/>
      <c r="V15" s="370"/>
      <c r="W15" s="401">
        <f t="shared" si="3"/>
        <v>0</v>
      </c>
      <c r="X15" s="370">
        <v>6</v>
      </c>
      <c r="Y15" s="370">
        <v>10</v>
      </c>
      <c r="Z15" s="370">
        <v>9</v>
      </c>
      <c r="AA15" s="401">
        <f t="shared" si="4"/>
        <v>25</v>
      </c>
      <c r="AB15" s="370"/>
      <c r="AC15" s="370"/>
      <c r="AD15" s="370"/>
      <c r="AE15" s="401">
        <f t="shared" si="5"/>
        <v>0</v>
      </c>
      <c r="AF15" s="406">
        <f t="shared" si="6"/>
        <v>91</v>
      </c>
    </row>
    <row r="16" spans="1:33" s="3" customFormat="1" ht="33.75" customHeight="1" thickBot="1">
      <c r="A16" s="448">
        <f t="shared" si="7"/>
        <v>6</v>
      </c>
      <c r="B16" s="50" t="s">
        <v>523</v>
      </c>
      <c r="C16" s="50">
        <v>1967</v>
      </c>
      <c r="D16" s="50" t="s">
        <v>343</v>
      </c>
      <c r="E16" s="50" t="s">
        <v>620</v>
      </c>
      <c r="F16" s="50" t="s">
        <v>525</v>
      </c>
      <c r="G16" s="50" t="s">
        <v>57</v>
      </c>
      <c r="H16" s="383"/>
      <c r="I16" s="383"/>
      <c r="J16" s="369"/>
      <c r="K16" s="398">
        <f t="shared" si="0"/>
        <v>0</v>
      </c>
      <c r="L16" s="369"/>
      <c r="M16" s="369"/>
      <c r="N16" s="369"/>
      <c r="O16" s="401">
        <f t="shared" si="1"/>
        <v>0</v>
      </c>
      <c r="P16" s="369"/>
      <c r="Q16" s="369"/>
      <c r="R16" s="369"/>
      <c r="S16" s="401">
        <f t="shared" si="2"/>
        <v>0</v>
      </c>
      <c r="T16" s="370">
        <v>4</v>
      </c>
      <c r="U16" s="370">
        <v>11</v>
      </c>
      <c r="V16" s="370">
        <v>10</v>
      </c>
      <c r="W16" s="401">
        <f t="shared" si="3"/>
        <v>25</v>
      </c>
      <c r="X16" s="370">
        <v>4</v>
      </c>
      <c r="Y16" s="370">
        <v>16</v>
      </c>
      <c r="Z16" s="370">
        <v>7</v>
      </c>
      <c r="AA16" s="401">
        <f t="shared" si="4"/>
        <v>27</v>
      </c>
      <c r="AB16" s="370">
        <v>10</v>
      </c>
      <c r="AC16" s="370">
        <v>12</v>
      </c>
      <c r="AD16" s="370">
        <v>10</v>
      </c>
      <c r="AE16" s="401">
        <f t="shared" si="5"/>
        <v>32</v>
      </c>
      <c r="AF16" s="406">
        <f t="shared" si="6"/>
        <v>84</v>
      </c>
    </row>
    <row r="17" spans="1:32" s="3" customFormat="1" ht="33.75" customHeight="1" thickBot="1">
      <c r="A17" s="448">
        <f t="shared" si="7"/>
        <v>7</v>
      </c>
      <c r="B17" s="50" t="s">
        <v>520</v>
      </c>
      <c r="C17" s="50">
        <v>1992</v>
      </c>
      <c r="D17" s="74" t="s">
        <v>148</v>
      </c>
      <c r="E17" s="50" t="s">
        <v>240</v>
      </c>
      <c r="F17" s="50" t="s">
        <v>521</v>
      </c>
      <c r="G17" s="50" t="s">
        <v>522</v>
      </c>
      <c r="H17" s="383"/>
      <c r="I17" s="383"/>
      <c r="J17" s="369"/>
      <c r="K17" s="398">
        <f t="shared" si="0"/>
        <v>0</v>
      </c>
      <c r="L17" s="369"/>
      <c r="M17" s="369"/>
      <c r="N17" s="369"/>
      <c r="O17" s="401">
        <f t="shared" si="1"/>
        <v>0</v>
      </c>
      <c r="P17" s="369">
        <v>14</v>
      </c>
      <c r="Q17" s="369">
        <v>6</v>
      </c>
      <c r="R17" s="369">
        <v>9</v>
      </c>
      <c r="S17" s="401">
        <f t="shared" si="2"/>
        <v>29</v>
      </c>
      <c r="T17" s="370">
        <v>3</v>
      </c>
      <c r="U17" s="370">
        <v>9</v>
      </c>
      <c r="V17" s="370">
        <v>9</v>
      </c>
      <c r="W17" s="401">
        <f t="shared" si="3"/>
        <v>21</v>
      </c>
      <c r="X17" s="370">
        <v>13</v>
      </c>
      <c r="Y17" s="370">
        <v>2</v>
      </c>
      <c r="Z17" s="370">
        <v>16</v>
      </c>
      <c r="AA17" s="401">
        <f t="shared" si="4"/>
        <v>31</v>
      </c>
      <c r="AB17" s="370"/>
      <c r="AC17" s="370"/>
      <c r="AD17" s="370"/>
      <c r="AE17" s="401">
        <f t="shared" si="5"/>
        <v>0</v>
      </c>
      <c r="AF17" s="406">
        <f t="shared" si="6"/>
        <v>81</v>
      </c>
    </row>
    <row r="18" spans="1:32" s="3" customFormat="1" ht="33.75" customHeight="1" thickBot="1">
      <c r="A18" s="448">
        <f t="shared" si="7"/>
        <v>8</v>
      </c>
      <c r="B18" s="86" t="s">
        <v>62</v>
      </c>
      <c r="C18" s="74">
        <v>1983</v>
      </c>
      <c r="D18" s="74" t="s">
        <v>21</v>
      </c>
      <c r="E18" s="86" t="s">
        <v>237</v>
      </c>
      <c r="F18" s="138" t="s">
        <v>221</v>
      </c>
      <c r="G18" s="138" t="s">
        <v>176</v>
      </c>
      <c r="H18" s="174">
        <v>12</v>
      </c>
      <c r="I18" s="381">
        <v>8</v>
      </c>
      <c r="J18" s="382">
        <v>1</v>
      </c>
      <c r="K18" s="398">
        <f t="shared" si="0"/>
        <v>21</v>
      </c>
      <c r="L18" s="370"/>
      <c r="M18" s="370"/>
      <c r="N18" s="370"/>
      <c r="O18" s="401">
        <f t="shared" si="1"/>
        <v>0</v>
      </c>
      <c r="P18" s="370"/>
      <c r="Q18" s="370"/>
      <c r="R18" s="370"/>
      <c r="S18" s="401">
        <f t="shared" si="2"/>
        <v>0</v>
      </c>
      <c r="T18" s="370"/>
      <c r="U18" s="370"/>
      <c r="V18" s="370"/>
      <c r="W18" s="401">
        <f t="shared" si="3"/>
        <v>0</v>
      </c>
      <c r="X18" s="370">
        <v>5</v>
      </c>
      <c r="Y18" s="370">
        <v>12</v>
      </c>
      <c r="Z18" s="370">
        <v>10</v>
      </c>
      <c r="AA18" s="401">
        <f t="shared" si="4"/>
        <v>27</v>
      </c>
      <c r="AB18" s="370">
        <v>7</v>
      </c>
      <c r="AC18" s="370">
        <v>9</v>
      </c>
      <c r="AD18" s="370">
        <v>11</v>
      </c>
      <c r="AE18" s="401">
        <f t="shared" si="5"/>
        <v>27</v>
      </c>
      <c r="AF18" s="406">
        <f t="shared" si="6"/>
        <v>75</v>
      </c>
    </row>
    <row r="19" spans="1:32" s="3" customFormat="1" ht="33.75" customHeight="1" thickBot="1">
      <c r="A19" s="448">
        <f t="shared" si="7"/>
        <v>9</v>
      </c>
      <c r="B19" s="210" t="s">
        <v>165</v>
      </c>
      <c r="C19" s="261">
        <v>1992</v>
      </c>
      <c r="D19" s="261" t="s">
        <v>11</v>
      </c>
      <c r="E19" s="210" t="s">
        <v>167</v>
      </c>
      <c r="F19" s="210" t="s">
        <v>38</v>
      </c>
      <c r="G19" s="263" t="s">
        <v>39</v>
      </c>
      <c r="H19" s="174">
        <v>10</v>
      </c>
      <c r="I19" s="381">
        <v>14</v>
      </c>
      <c r="J19" s="382">
        <v>14</v>
      </c>
      <c r="K19" s="398">
        <f t="shared" si="0"/>
        <v>38</v>
      </c>
      <c r="L19" s="370">
        <v>13</v>
      </c>
      <c r="M19" s="370">
        <v>4</v>
      </c>
      <c r="N19" s="370">
        <v>15</v>
      </c>
      <c r="O19" s="401">
        <f t="shared" si="1"/>
        <v>32</v>
      </c>
      <c r="P19" s="370"/>
      <c r="Q19" s="370"/>
      <c r="R19" s="370"/>
      <c r="S19" s="401">
        <f t="shared" si="2"/>
        <v>0</v>
      </c>
      <c r="T19" s="370"/>
      <c r="U19" s="370"/>
      <c r="V19" s="370"/>
      <c r="W19" s="401">
        <f t="shared" si="3"/>
        <v>0</v>
      </c>
      <c r="X19" s="370"/>
      <c r="Y19" s="370"/>
      <c r="Z19" s="370"/>
      <c r="AA19" s="401">
        <f t="shared" si="4"/>
        <v>0</v>
      </c>
      <c r="AB19" s="370"/>
      <c r="AC19" s="370"/>
      <c r="AD19" s="370"/>
      <c r="AE19" s="401">
        <f t="shared" si="5"/>
        <v>0</v>
      </c>
      <c r="AF19" s="406">
        <f t="shared" si="6"/>
        <v>70</v>
      </c>
    </row>
    <row r="20" spans="1:32" s="3" customFormat="1" ht="33.75" customHeight="1" thickBot="1">
      <c r="A20" s="448">
        <f t="shared" si="7"/>
        <v>10</v>
      </c>
      <c r="B20" s="86" t="s">
        <v>24</v>
      </c>
      <c r="C20" s="74">
        <v>1989</v>
      </c>
      <c r="D20" s="74" t="s">
        <v>11</v>
      </c>
      <c r="E20" s="86" t="s">
        <v>621</v>
      </c>
      <c r="F20" s="86" t="s">
        <v>70</v>
      </c>
      <c r="G20" s="138" t="s">
        <v>176</v>
      </c>
      <c r="H20" s="174">
        <v>13</v>
      </c>
      <c r="I20" s="381">
        <v>7</v>
      </c>
      <c r="J20" s="382">
        <v>8</v>
      </c>
      <c r="K20" s="398">
        <f t="shared" si="0"/>
        <v>28</v>
      </c>
      <c r="L20" s="370">
        <v>16</v>
      </c>
      <c r="M20" s="370">
        <v>11</v>
      </c>
      <c r="N20" s="370">
        <v>13</v>
      </c>
      <c r="O20" s="401">
        <f t="shared" si="1"/>
        <v>40</v>
      </c>
      <c r="P20" s="370"/>
      <c r="Q20" s="370"/>
      <c r="R20" s="370"/>
      <c r="S20" s="401">
        <f t="shared" si="2"/>
        <v>0</v>
      </c>
      <c r="T20" s="370"/>
      <c r="U20" s="370"/>
      <c r="V20" s="370"/>
      <c r="W20" s="401">
        <f t="shared" si="3"/>
        <v>0</v>
      </c>
      <c r="X20" s="370"/>
      <c r="Y20" s="370"/>
      <c r="Z20" s="370"/>
      <c r="AA20" s="401">
        <f t="shared" si="4"/>
        <v>0</v>
      </c>
      <c r="AB20" s="370"/>
      <c r="AC20" s="370"/>
      <c r="AD20" s="370"/>
      <c r="AE20" s="401">
        <f t="shared" si="5"/>
        <v>0</v>
      </c>
      <c r="AF20" s="406">
        <f t="shared" si="6"/>
        <v>68</v>
      </c>
    </row>
    <row r="21" spans="1:32" s="3" customFormat="1" ht="33.75" customHeight="1" thickBot="1">
      <c r="A21" s="448">
        <f t="shared" si="7"/>
        <v>11</v>
      </c>
      <c r="B21" s="86" t="s">
        <v>54</v>
      </c>
      <c r="C21" s="74">
        <v>1994</v>
      </c>
      <c r="D21" s="74" t="s">
        <v>4</v>
      </c>
      <c r="E21" s="86" t="s">
        <v>238</v>
      </c>
      <c r="F21" s="86" t="s">
        <v>32</v>
      </c>
      <c r="G21" s="138" t="s">
        <v>33</v>
      </c>
      <c r="H21" s="174">
        <v>3</v>
      </c>
      <c r="I21" s="381">
        <v>13</v>
      </c>
      <c r="J21" s="382">
        <v>1</v>
      </c>
      <c r="K21" s="398">
        <f t="shared" si="0"/>
        <v>17</v>
      </c>
      <c r="L21" s="370">
        <v>1</v>
      </c>
      <c r="M21" s="370">
        <v>16</v>
      </c>
      <c r="N21" s="370">
        <v>3</v>
      </c>
      <c r="O21" s="401">
        <f t="shared" si="1"/>
        <v>20</v>
      </c>
      <c r="P21" s="370">
        <v>15</v>
      </c>
      <c r="Q21" s="370">
        <v>10</v>
      </c>
      <c r="R21" s="370">
        <v>4</v>
      </c>
      <c r="S21" s="401">
        <f t="shared" si="2"/>
        <v>29</v>
      </c>
      <c r="T21" s="370"/>
      <c r="U21" s="370"/>
      <c r="V21" s="370"/>
      <c r="W21" s="401">
        <f t="shared" si="3"/>
        <v>0</v>
      </c>
      <c r="X21" s="370"/>
      <c r="Y21" s="370"/>
      <c r="Z21" s="370"/>
      <c r="AA21" s="401">
        <f t="shared" si="4"/>
        <v>0</v>
      </c>
      <c r="AB21" s="370"/>
      <c r="AC21" s="370"/>
      <c r="AD21" s="370"/>
      <c r="AE21" s="401">
        <f t="shared" si="5"/>
        <v>0</v>
      </c>
      <c r="AF21" s="406">
        <f t="shared" si="6"/>
        <v>66</v>
      </c>
    </row>
    <row r="22" spans="1:32" s="3" customFormat="1" ht="33.75" customHeight="1" thickBot="1">
      <c r="A22" s="448">
        <f t="shared" si="7"/>
        <v>12</v>
      </c>
      <c r="B22" s="86" t="s">
        <v>71</v>
      </c>
      <c r="C22" s="74">
        <v>1985</v>
      </c>
      <c r="D22" s="74" t="s">
        <v>11</v>
      </c>
      <c r="E22" s="86" t="s">
        <v>284</v>
      </c>
      <c r="F22" s="86" t="s">
        <v>70</v>
      </c>
      <c r="G22" s="138" t="s">
        <v>176</v>
      </c>
      <c r="H22" s="174"/>
      <c r="I22" s="381"/>
      <c r="J22" s="382"/>
      <c r="K22" s="398">
        <f t="shared" si="0"/>
        <v>0</v>
      </c>
      <c r="L22" s="370"/>
      <c r="M22" s="370"/>
      <c r="N22" s="370"/>
      <c r="O22" s="401">
        <f t="shared" si="1"/>
        <v>0</v>
      </c>
      <c r="P22" s="370"/>
      <c r="Q22" s="370"/>
      <c r="R22" s="370"/>
      <c r="S22" s="401">
        <f t="shared" si="2"/>
        <v>0</v>
      </c>
      <c r="T22" s="370">
        <v>8</v>
      </c>
      <c r="U22" s="370">
        <v>2</v>
      </c>
      <c r="V22" s="370">
        <v>6</v>
      </c>
      <c r="W22" s="401">
        <f t="shared" si="3"/>
        <v>16</v>
      </c>
      <c r="X22" s="370">
        <v>2</v>
      </c>
      <c r="Y22" s="370">
        <v>7</v>
      </c>
      <c r="Z22" s="370">
        <v>6</v>
      </c>
      <c r="AA22" s="401">
        <f t="shared" si="4"/>
        <v>15</v>
      </c>
      <c r="AB22" s="370">
        <v>13</v>
      </c>
      <c r="AC22" s="370">
        <v>13</v>
      </c>
      <c r="AD22" s="370">
        <v>5</v>
      </c>
      <c r="AE22" s="401">
        <f t="shared" si="5"/>
        <v>31</v>
      </c>
      <c r="AF22" s="406">
        <f t="shared" si="6"/>
        <v>62</v>
      </c>
    </row>
    <row r="23" spans="1:32" s="209" customFormat="1" ht="33.75" customHeight="1" thickBot="1">
      <c r="A23" s="448">
        <f t="shared" si="7"/>
        <v>13</v>
      </c>
      <c r="B23" s="86" t="s">
        <v>62</v>
      </c>
      <c r="C23" s="74">
        <v>1983</v>
      </c>
      <c r="D23" s="74" t="s">
        <v>21</v>
      </c>
      <c r="E23" s="86" t="s">
        <v>339</v>
      </c>
      <c r="F23" s="138" t="s">
        <v>221</v>
      </c>
      <c r="G23" s="138" t="s">
        <v>176</v>
      </c>
      <c r="H23" s="174"/>
      <c r="I23" s="381"/>
      <c r="J23" s="382"/>
      <c r="K23" s="398">
        <f t="shared" si="0"/>
        <v>0</v>
      </c>
      <c r="L23" s="370"/>
      <c r="M23" s="370"/>
      <c r="N23" s="370"/>
      <c r="O23" s="401">
        <f t="shared" si="1"/>
        <v>0</v>
      </c>
      <c r="P23" s="370"/>
      <c r="Q23" s="370"/>
      <c r="R23" s="370"/>
      <c r="S23" s="401">
        <f t="shared" si="2"/>
        <v>0</v>
      </c>
      <c r="T23" s="370">
        <v>7</v>
      </c>
      <c r="U23" s="370">
        <v>5</v>
      </c>
      <c r="V23" s="370">
        <v>8</v>
      </c>
      <c r="W23" s="401">
        <f t="shared" si="3"/>
        <v>20</v>
      </c>
      <c r="X23" s="370">
        <v>12</v>
      </c>
      <c r="Y23" s="370">
        <v>1</v>
      </c>
      <c r="Z23" s="370">
        <v>14</v>
      </c>
      <c r="AA23" s="401">
        <f t="shared" si="4"/>
        <v>27</v>
      </c>
      <c r="AB23" s="370">
        <v>3</v>
      </c>
      <c r="AC23" s="370">
        <v>3</v>
      </c>
      <c r="AD23" s="370">
        <v>9</v>
      </c>
      <c r="AE23" s="401">
        <f t="shared" si="5"/>
        <v>15</v>
      </c>
      <c r="AF23" s="406">
        <f t="shared" si="6"/>
        <v>62</v>
      </c>
    </row>
    <row r="24" spans="1:32" s="3" customFormat="1" ht="33.75" customHeight="1" thickBot="1">
      <c r="A24" s="448">
        <f t="shared" si="7"/>
        <v>14</v>
      </c>
      <c r="B24" s="86" t="s">
        <v>36</v>
      </c>
      <c r="C24" s="74">
        <v>1989</v>
      </c>
      <c r="D24" s="74" t="s">
        <v>343</v>
      </c>
      <c r="E24" s="86" t="s">
        <v>166</v>
      </c>
      <c r="F24" s="86" t="s">
        <v>38</v>
      </c>
      <c r="G24" s="138" t="s">
        <v>39</v>
      </c>
      <c r="H24" s="174"/>
      <c r="I24" s="381"/>
      <c r="J24" s="382"/>
      <c r="K24" s="398">
        <f t="shared" si="0"/>
        <v>0</v>
      </c>
      <c r="L24" s="370"/>
      <c r="M24" s="370"/>
      <c r="N24" s="370"/>
      <c r="O24" s="401">
        <f t="shared" si="1"/>
        <v>0</v>
      </c>
      <c r="P24" s="370">
        <v>8</v>
      </c>
      <c r="Q24" s="370">
        <v>14</v>
      </c>
      <c r="R24" s="370">
        <v>11</v>
      </c>
      <c r="S24" s="401">
        <f t="shared" si="2"/>
        <v>33</v>
      </c>
      <c r="T24" s="370"/>
      <c r="U24" s="370"/>
      <c r="V24" s="370"/>
      <c r="W24" s="401">
        <f t="shared" si="3"/>
        <v>0</v>
      </c>
      <c r="X24" s="370"/>
      <c r="Y24" s="370">
        <v>15</v>
      </c>
      <c r="Z24" s="370">
        <v>11</v>
      </c>
      <c r="AA24" s="401">
        <f t="shared" si="4"/>
        <v>26</v>
      </c>
      <c r="AB24" s="370"/>
      <c r="AC24" s="370"/>
      <c r="AD24" s="370"/>
      <c r="AE24" s="401">
        <f t="shared" si="5"/>
        <v>0</v>
      </c>
      <c r="AF24" s="406">
        <f t="shared" si="6"/>
        <v>59</v>
      </c>
    </row>
    <row r="25" spans="1:32" s="3" customFormat="1" ht="33.75" customHeight="1" thickBot="1">
      <c r="A25" s="448">
        <f t="shared" si="7"/>
        <v>15</v>
      </c>
      <c r="B25" s="86" t="s">
        <v>15</v>
      </c>
      <c r="C25" s="74"/>
      <c r="D25" s="74" t="s">
        <v>11</v>
      </c>
      <c r="E25" s="86" t="s">
        <v>135</v>
      </c>
      <c r="F25" s="86" t="s">
        <v>136</v>
      </c>
      <c r="G25" s="138" t="s">
        <v>137</v>
      </c>
      <c r="H25" s="174">
        <v>1</v>
      </c>
      <c r="I25" s="381">
        <v>1</v>
      </c>
      <c r="J25" s="382">
        <v>9</v>
      </c>
      <c r="K25" s="398">
        <f t="shared" si="0"/>
        <v>11</v>
      </c>
      <c r="L25" s="370">
        <v>1</v>
      </c>
      <c r="M25" s="370">
        <v>3</v>
      </c>
      <c r="N25" s="370">
        <v>12</v>
      </c>
      <c r="O25" s="401">
        <f t="shared" si="1"/>
        <v>16</v>
      </c>
      <c r="P25" s="370">
        <v>13</v>
      </c>
      <c r="Q25" s="370">
        <v>11</v>
      </c>
      <c r="R25" s="370">
        <v>2</v>
      </c>
      <c r="S25" s="401">
        <f t="shared" si="2"/>
        <v>26</v>
      </c>
      <c r="T25" s="370"/>
      <c r="U25" s="370"/>
      <c r="V25" s="370"/>
      <c r="W25" s="401">
        <f t="shared" si="3"/>
        <v>0</v>
      </c>
      <c r="X25" s="370"/>
      <c r="Y25" s="370"/>
      <c r="Z25" s="370"/>
      <c r="AA25" s="401">
        <f t="shared" si="4"/>
        <v>0</v>
      </c>
      <c r="AB25" s="370"/>
      <c r="AC25" s="370"/>
      <c r="AD25" s="370"/>
      <c r="AE25" s="401">
        <f t="shared" si="5"/>
        <v>0</v>
      </c>
      <c r="AF25" s="406">
        <f t="shared" si="6"/>
        <v>53</v>
      </c>
    </row>
    <row r="26" spans="1:32" s="3" customFormat="1" ht="33.75" customHeight="1" thickBot="1">
      <c r="A26" s="448">
        <f t="shared" si="7"/>
        <v>16</v>
      </c>
      <c r="B26" s="210" t="s">
        <v>168</v>
      </c>
      <c r="C26" s="261">
        <v>1995</v>
      </c>
      <c r="D26" s="261" t="s">
        <v>4</v>
      </c>
      <c r="E26" s="210" t="s">
        <v>169</v>
      </c>
      <c r="F26" s="210" t="s">
        <v>38</v>
      </c>
      <c r="G26" s="263" t="s">
        <v>39</v>
      </c>
      <c r="H26" s="174">
        <v>4</v>
      </c>
      <c r="I26" s="381">
        <v>3</v>
      </c>
      <c r="J26" s="382">
        <v>3</v>
      </c>
      <c r="K26" s="398">
        <f t="shared" si="0"/>
        <v>10</v>
      </c>
      <c r="L26" s="370">
        <v>10</v>
      </c>
      <c r="M26" s="370">
        <v>13</v>
      </c>
      <c r="N26" s="370">
        <v>16</v>
      </c>
      <c r="O26" s="401">
        <f t="shared" si="1"/>
        <v>39</v>
      </c>
      <c r="P26" s="370"/>
      <c r="Q26" s="370"/>
      <c r="R26" s="370"/>
      <c r="S26" s="401">
        <f t="shared" si="2"/>
        <v>0</v>
      </c>
      <c r="T26" s="370"/>
      <c r="U26" s="370"/>
      <c r="V26" s="370"/>
      <c r="W26" s="401">
        <f t="shared" si="3"/>
        <v>0</v>
      </c>
      <c r="X26" s="370"/>
      <c r="Y26" s="370"/>
      <c r="Z26" s="370"/>
      <c r="AA26" s="401">
        <f t="shared" si="4"/>
        <v>0</v>
      </c>
      <c r="AB26" s="370"/>
      <c r="AC26" s="370"/>
      <c r="AD26" s="370"/>
      <c r="AE26" s="401">
        <f t="shared" si="5"/>
        <v>0</v>
      </c>
      <c r="AF26" s="406">
        <f t="shared" si="6"/>
        <v>49</v>
      </c>
    </row>
    <row r="27" spans="1:32" s="3" customFormat="1" ht="33.75" customHeight="1" thickBot="1">
      <c r="A27" s="448">
        <f t="shared" si="7"/>
        <v>17</v>
      </c>
      <c r="B27" s="86" t="s">
        <v>24</v>
      </c>
      <c r="C27" s="74">
        <v>1989</v>
      </c>
      <c r="D27" s="74" t="s">
        <v>11</v>
      </c>
      <c r="E27" s="86" t="s">
        <v>692</v>
      </c>
      <c r="F27" s="86" t="s">
        <v>70</v>
      </c>
      <c r="G27" s="138" t="s">
        <v>176</v>
      </c>
      <c r="H27" s="174"/>
      <c r="I27" s="381"/>
      <c r="J27" s="382"/>
      <c r="K27" s="398">
        <f t="shared" si="0"/>
        <v>0</v>
      </c>
      <c r="L27" s="370"/>
      <c r="M27" s="370"/>
      <c r="N27" s="370"/>
      <c r="O27" s="401">
        <f t="shared" si="1"/>
        <v>0</v>
      </c>
      <c r="P27" s="370"/>
      <c r="Q27" s="370"/>
      <c r="R27" s="370"/>
      <c r="S27" s="401">
        <f t="shared" si="2"/>
        <v>0</v>
      </c>
      <c r="T27" s="370">
        <v>1</v>
      </c>
      <c r="U27" s="370">
        <v>4</v>
      </c>
      <c r="V27" s="370"/>
      <c r="W27" s="401">
        <f t="shared" si="3"/>
        <v>5</v>
      </c>
      <c r="X27" s="370">
        <v>8</v>
      </c>
      <c r="Y27" s="370">
        <v>4</v>
      </c>
      <c r="Z27" s="370">
        <v>12</v>
      </c>
      <c r="AA27" s="401">
        <f t="shared" si="4"/>
        <v>24</v>
      </c>
      <c r="AB27" s="370">
        <v>11</v>
      </c>
      <c r="AC27" s="370">
        <v>4</v>
      </c>
      <c r="AD27" s="370">
        <v>4</v>
      </c>
      <c r="AE27" s="401">
        <f t="shared" si="5"/>
        <v>19</v>
      </c>
      <c r="AF27" s="406">
        <f t="shared" si="6"/>
        <v>48</v>
      </c>
    </row>
    <row r="28" spans="1:32" s="3" customFormat="1" ht="33.75" customHeight="1" thickBot="1">
      <c r="A28" s="448">
        <f t="shared" si="7"/>
        <v>18</v>
      </c>
      <c r="B28" s="86" t="s">
        <v>75</v>
      </c>
      <c r="C28" s="74">
        <v>1984</v>
      </c>
      <c r="D28" s="74" t="s">
        <v>11</v>
      </c>
      <c r="E28" s="86" t="s">
        <v>195</v>
      </c>
      <c r="F28" s="86" t="s">
        <v>41</v>
      </c>
      <c r="G28" s="138" t="s">
        <v>196</v>
      </c>
      <c r="H28" s="174">
        <v>1</v>
      </c>
      <c r="I28" s="381">
        <v>0</v>
      </c>
      <c r="J28" s="382">
        <v>1</v>
      </c>
      <c r="K28" s="398">
        <f t="shared" si="0"/>
        <v>2</v>
      </c>
      <c r="L28" s="370">
        <v>11</v>
      </c>
      <c r="M28" s="370">
        <v>5</v>
      </c>
      <c r="N28" s="370">
        <v>8</v>
      </c>
      <c r="O28" s="401">
        <f t="shared" si="1"/>
        <v>24</v>
      </c>
      <c r="P28" s="370"/>
      <c r="Q28" s="370">
        <v>3</v>
      </c>
      <c r="R28" s="370">
        <v>5</v>
      </c>
      <c r="S28" s="401">
        <f t="shared" si="2"/>
        <v>8</v>
      </c>
      <c r="T28" s="370">
        <v>5</v>
      </c>
      <c r="U28" s="370">
        <v>3</v>
      </c>
      <c r="V28" s="370">
        <v>3</v>
      </c>
      <c r="W28" s="401">
        <f t="shared" si="3"/>
        <v>11</v>
      </c>
      <c r="X28" s="370">
        <v>1</v>
      </c>
      <c r="Y28" s="370">
        <v>1</v>
      </c>
      <c r="Z28" s="370"/>
      <c r="AA28" s="401">
        <f t="shared" si="4"/>
        <v>2</v>
      </c>
      <c r="AB28" s="370"/>
      <c r="AC28" s="370"/>
      <c r="AD28" s="370"/>
      <c r="AE28" s="401">
        <f t="shared" si="5"/>
        <v>0</v>
      </c>
      <c r="AF28" s="406">
        <f t="shared" si="6"/>
        <v>47</v>
      </c>
    </row>
    <row r="29" spans="1:32" s="3" customFormat="1" ht="33.75" customHeight="1" thickBot="1">
      <c r="A29" s="448">
        <f t="shared" si="7"/>
        <v>19</v>
      </c>
      <c r="B29" s="210" t="s">
        <v>165</v>
      </c>
      <c r="C29" s="261">
        <v>1992</v>
      </c>
      <c r="D29" s="261" t="s">
        <v>11</v>
      </c>
      <c r="E29" s="210" t="s">
        <v>166</v>
      </c>
      <c r="F29" s="210" t="s">
        <v>38</v>
      </c>
      <c r="G29" s="263" t="s">
        <v>39</v>
      </c>
      <c r="H29" s="174">
        <v>16</v>
      </c>
      <c r="I29" s="381">
        <v>16</v>
      </c>
      <c r="J29" s="382">
        <v>11</v>
      </c>
      <c r="K29" s="398">
        <f t="shared" si="0"/>
        <v>43</v>
      </c>
      <c r="L29" s="370"/>
      <c r="M29" s="370"/>
      <c r="N29" s="370"/>
      <c r="O29" s="401">
        <f t="shared" si="1"/>
        <v>0</v>
      </c>
      <c r="P29" s="370"/>
      <c r="Q29" s="370"/>
      <c r="R29" s="370"/>
      <c r="S29" s="401">
        <f t="shared" si="2"/>
        <v>0</v>
      </c>
      <c r="T29" s="370"/>
      <c r="U29" s="370"/>
      <c r="V29" s="370"/>
      <c r="W29" s="401">
        <f t="shared" si="3"/>
        <v>0</v>
      </c>
      <c r="X29" s="370"/>
      <c r="Y29" s="370"/>
      <c r="Z29" s="370"/>
      <c r="AA29" s="401">
        <f t="shared" si="4"/>
        <v>0</v>
      </c>
      <c r="AB29" s="370"/>
      <c r="AC29" s="370"/>
      <c r="AD29" s="370"/>
      <c r="AE29" s="401">
        <f t="shared" si="5"/>
        <v>0</v>
      </c>
      <c r="AF29" s="406">
        <f t="shared" si="6"/>
        <v>43</v>
      </c>
    </row>
    <row r="30" spans="1:32" s="3" customFormat="1" ht="33.75" customHeight="1" thickBot="1">
      <c r="A30" s="448">
        <f t="shared" si="7"/>
        <v>20</v>
      </c>
      <c r="B30" s="375" t="s">
        <v>333</v>
      </c>
      <c r="C30" s="376"/>
      <c r="D30" s="222" t="s">
        <v>4</v>
      </c>
      <c r="E30" s="368" t="s">
        <v>334</v>
      </c>
      <c r="F30" s="368" t="s">
        <v>5</v>
      </c>
      <c r="G30" s="375" t="s">
        <v>340</v>
      </c>
      <c r="H30" s="384">
        <v>0</v>
      </c>
      <c r="I30" s="384">
        <v>0</v>
      </c>
      <c r="J30" s="385">
        <v>0</v>
      </c>
      <c r="K30" s="398">
        <f t="shared" si="0"/>
        <v>0</v>
      </c>
      <c r="L30" s="371">
        <v>1</v>
      </c>
      <c r="M30" s="385">
        <v>9</v>
      </c>
      <c r="N30" s="385">
        <v>11</v>
      </c>
      <c r="O30" s="402">
        <f t="shared" si="1"/>
        <v>21</v>
      </c>
      <c r="P30" s="371"/>
      <c r="Q30" s="371"/>
      <c r="R30" s="371"/>
      <c r="S30" s="402">
        <f t="shared" si="2"/>
        <v>0</v>
      </c>
      <c r="T30" s="371"/>
      <c r="U30" s="371"/>
      <c r="V30" s="371"/>
      <c r="W30" s="402">
        <f t="shared" si="3"/>
        <v>0</v>
      </c>
      <c r="X30" s="371">
        <v>9</v>
      </c>
      <c r="Y30" s="371">
        <v>6</v>
      </c>
      <c r="Z30" s="371">
        <v>3</v>
      </c>
      <c r="AA30" s="402">
        <f t="shared" si="4"/>
        <v>18</v>
      </c>
      <c r="AB30" s="370"/>
      <c r="AC30" s="370"/>
      <c r="AD30" s="370"/>
      <c r="AE30" s="401">
        <f t="shared" si="5"/>
        <v>0</v>
      </c>
      <c r="AF30" s="406">
        <f t="shared" si="6"/>
        <v>39</v>
      </c>
    </row>
    <row r="31" spans="1:32" s="3" customFormat="1" ht="33.75" customHeight="1" thickBot="1">
      <c r="A31" s="68">
        <f t="shared" ref="A31:A36" si="8">A30+1</f>
        <v>21</v>
      </c>
      <c r="B31" s="217" t="s">
        <v>136</v>
      </c>
      <c r="C31" s="37"/>
      <c r="D31" s="37" t="s">
        <v>21</v>
      </c>
      <c r="E31" s="217" t="s">
        <v>331</v>
      </c>
      <c r="F31" s="217" t="s">
        <v>15</v>
      </c>
      <c r="G31" s="218" t="s">
        <v>137</v>
      </c>
      <c r="H31" s="358">
        <v>1</v>
      </c>
      <c r="I31" s="386">
        <v>10</v>
      </c>
      <c r="J31" s="387">
        <v>5</v>
      </c>
      <c r="K31" s="398">
        <f t="shared" si="0"/>
        <v>16</v>
      </c>
      <c r="L31" s="372">
        <v>5</v>
      </c>
      <c r="M31" s="372">
        <v>12</v>
      </c>
      <c r="N31" s="372">
        <v>6</v>
      </c>
      <c r="O31" s="403">
        <f t="shared" si="1"/>
        <v>23</v>
      </c>
      <c r="P31" s="372"/>
      <c r="Q31" s="372"/>
      <c r="R31" s="372"/>
      <c r="S31" s="403">
        <f t="shared" si="2"/>
        <v>0</v>
      </c>
      <c r="T31" s="372"/>
      <c r="U31" s="372"/>
      <c r="V31" s="372"/>
      <c r="W31" s="403">
        <f t="shared" si="3"/>
        <v>0</v>
      </c>
      <c r="X31" s="372"/>
      <c r="Y31" s="372"/>
      <c r="Z31" s="372"/>
      <c r="AA31" s="403">
        <f t="shared" si="4"/>
        <v>0</v>
      </c>
      <c r="AB31" s="370"/>
      <c r="AC31" s="370"/>
      <c r="AD31" s="370"/>
      <c r="AE31" s="401">
        <f t="shared" si="5"/>
        <v>0</v>
      </c>
      <c r="AF31" s="406">
        <f t="shared" si="6"/>
        <v>39</v>
      </c>
    </row>
    <row r="32" spans="1:32" s="3" customFormat="1" ht="33.75" customHeight="1" thickBot="1">
      <c r="A32" s="68">
        <f t="shared" si="8"/>
        <v>22</v>
      </c>
      <c r="B32" s="86" t="s">
        <v>36</v>
      </c>
      <c r="C32" s="74">
        <v>1989</v>
      </c>
      <c r="D32" s="74" t="s">
        <v>343</v>
      </c>
      <c r="E32" s="86" t="s">
        <v>169</v>
      </c>
      <c r="F32" s="86" t="s">
        <v>38</v>
      </c>
      <c r="G32" s="138" t="s">
        <v>39</v>
      </c>
      <c r="H32" s="174"/>
      <c r="I32" s="381"/>
      <c r="J32" s="382"/>
      <c r="K32" s="398">
        <f t="shared" si="0"/>
        <v>0</v>
      </c>
      <c r="L32" s="370"/>
      <c r="M32" s="370"/>
      <c r="N32" s="370"/>
      <c r="O32" s="401">
        <f t="shared" si="1"/>
        <v>0</v>
      </c>
      <c r="P32" s="370">
        <v>7</v>
      </c>
      <c r="Q32" s="370"/>
      <c r="R32" s="370">
        <v>7</v>
      </c>
      <c r="S32" s="401">
        <f t="shared" si="2"/>
        <v>14</v>
      </c>
      <c r="T32" s="370"/>
      <c r="U32" s="370"/>
      <c r="V32" s="370"/>
      <c r="W32" s="401">
        <f t="shared" si="3"/>
        <v>0</v>
      </c>
      <c r="X32" s="370"/>
      <c r="Y32" s="370">
        <v>1</v>
      </c>
      <c r="Z32" s="370">
        <v>4</v>
      </c>
      <c r="AA32" s="401">
        <f t="shared" si="4"/>
        <v>5</v>
      </c>
      <c r="AB32" s="370"/>
      <c r="AC32" s="370">
        <v>11</v>
      </c>
      <c r="AD32" s="370">
        <v>8</v>
      </c>
      <c r="AE32" s="401">
        <f t="shared" si="5"/>
        <v>19</v>
      </c>
      <c r="AF32" s="406">
        <f t="shared" si="6"/>
        <v>38</v>
      </c>
    </row>
    <row r="33" spans="1:32" s="3" customFormat="1" ht="33.75" customHeight="1" thickBot="1">
      <c r="A33" s="68">
        <f t="shared" si="8"/>
        <v>23</v>
      </c>
      <c r="B33" s="146" t="s">
        <v>20</v>
      </c>
      <c r="C33" s="147">
        <v>1958</v>
      </c>
      <c r="D33" s="74" t="s">
        <v>343</v>
      </c>
      <c r="E33" s="148" t="s">
        <v>681</v>
      </c>
      <c r="F33" s="148" t="s">
        <v>22</v>
      </c>
      <c r="G33" s="148" t="s">
        <v>23</v>
      </c>
      <c r="H33" s="383"/>
      <c r="I33" s="383"/>
      <c r="J33" s="369"/>
      <c r="K33" s="398">
        <f t="shared" si="0"/>
        <v>0</v>
      </c>
      <c r="L33" s="370"/>
      <c r="M33" s="369"/>
      <c r="N33" s="369"/>
      <c r="O33" s="401">
        <f t="shared" si="1"/>
        <v>0</v>
      </c>
      <c r="P33" s="370">
        <v>5</v>
      </c>
      <c r="Q33" s="370">
        <v>13</v>
      </c>
      <c r="R33" s="370">
        <v>10</v>
      </c>
      <c r="S33" s="401">
        <f t="shared" si="2"/>
        <v>28</v>
      </c>
      <c r="T33" s="370">
        <v>5</v>
      </c>
      <c r="U33" s="370">
        <v>1</v>
      </c>
      <c r="V33" s="370">
        <v>2</v>
      </c>
      <c r="W33" s="401">
        <f t="shared" si="3"/>
        <v>8</v>
      </c>
      <c r="X33" s="370"/>
      <c r="Y33" s="370"/>
      <c r="Z33" s="370"/>
      <c r="AA33" s="401">
        <f t="shared" si="4"/>
        <v>0</v>
      </c>
      <c r="AB33" s="370"/>
      <c r="AC33" s="370"/>
      <c r="AD33" s="370"/>
      <c r="AE33" s="401">
        <f t="shared" si="5"/>
        <v>0</v>
      </c>
      <c r="AF33" s="406">
        <f t="shared" si="6"/>
        <v>36</v>
      </c>
    </row>
    <row r="34" spans="1:32" s="3" customFormat="1" ht="33.75" customHeight="1" thickBot="1">
      <c r="A34" s="68">
        <f t="shared" si="8"/>
        <v>24</v>
      </c>
      <c r="B34" s="247" t="s">
        <v>136</v>
      </c>
      <c r="C34" s="149"/>
      <c r="D34" s="149" t="s">
        <v>21</v>
      </c>
      <c r="E34" s="247" t="s">
        <v>140</v>
      </c>
      <c r="F34" s="247" t="s">
        <v>15</v>
      </c>
      <c r="G34" s="248" t="s">
        <v>137</v>
      </c>
      <c r="H34" s="388">
        <v>1</v>
      </c>
      <c r="I34" s="389">
        <v>9</v>
      </c>
      <c r="J34" s="390">
        <v>10</v>
      </c>
      <c r="K34" s="398">
        <f t="shared" si="0"/>
        <v>20</v>
      </c>
      <c r="L34" s="373"/>
      <c r="M34" s="373"/>
      <c r="N34" s="373"/>
      <c r="O34" s="401">
        <f t="shared" si="1"/>
        <v>0</v>
      </c>
      <c r="P34" s="373">
        <v>9</v>
      </c>
      <c r="Q34" s="373">
        <v>5</v>
      </c>
      <c r="R34" s="373"/>
      <c r="S34" s="404">
        <f t="shared" si="2"/>
        <v>14</v>
      </c>
      <c r="T34" s="370"/>
      <c r="U34" s="370"/>
      <c r="V34" s="370"/>
      <c r="W34" s="404">
        <f t="shared" si="3"/>
        <v>0</v>
      </c>
      <c r="X34" s="370"/>
      <c r="Y34" s="370"/>
      <c r="Z34" s="370"/>
      <c r="AA34" s="401">
        <f t="shared" si="4"/>
        <v>0</v>
      </c>
      <c r="AB34" s="370"/>
      <c r="AC34" s="370"/>
      <c r="AD34" s="370"/>
      <c r="AE34" s="401">
        <f t="shared" si="5"/>
        <v>0</v>
      </c>
      <c r="AF34" s="406">
        <f t="shared" si="6"/>
        <v>34</v>
      </c>
    </row>
    <row r="35" spans="1:32" s="3" customFormat="1" ht="33.75" customHeight="1" thickBot="1">
      <c r="A35" s="68">
        <f t="shared" si="8"/>
        <v>25</v>
      </c>
      <c r="B35" s="247" t="s">
        <v>24</v>
      </c>
      <c r="C35" s="149">
        <v>1989</v>
      </c>
      <c r="D35" s="149" t="s">
        <v>11</v>
      </c>
      <c r="E35" s="247" t="s">
        <v>622</v>
      </c>
      <c r="F35" s="247" t="s">
        <v>70</v>
      </c>
      <c r="G35" s="248" t="s">
        <v>176</v>
      </c>
      <c r="H35" s="391"/>
      <c r="I35" s="392"/>
      <c r="J35" s="393"/>
      <c r="K35" s="398">
        <f t="shared" si="0"/>
        <v>0</v>
      </c>
      <c r="L35" s="374"/>
      <c r="M35" s="374"/>
      <c r="N35" s="374"/>
      <c r="O35" s="404">
        <f t="shared" si="1"/>
        <v>0</v>
      </c>
      <c r="P35" s="374"/>
      <c r="Q35" s="374"/>
      <c r="R35" s="374"/>
      <c r="S35" s="404">
        <f t="shared" si="2"/>
        <v>0</v>
      </c>
      <c r="T35" s="373">
        <v>2</v>
      </c>
      <c r="U35" s="373">
        <v>10</v>
      </c>
      <c r="V35" s="373">
        <v>4</v>
      </c>
      <c r="W35" s="404">
        <f t="shared" si="3"/>
        <v>16</v>
      </c>
      <c r="X35" s="373">
        <v>11</v>
      </c>
      <c r="Y35" s="373">
        <v>3</v>
      </c>
      <c r="Z35" s="373">
        <v>1</v>
      </c>
      <c r="AA35" s="401">
        <f t="shared" si="4"/>
        <v>15</v>
      </c>
      <c r="AB35" s="370"/>
      <c r="AC35" s="370"/>
      <c r="AD35" s="370"/>
      <c r="AE35" s="401">
        <f t="shared" si="5"/>
        <v>0</v>
      </c>
      <c r="AF35" s="406">
        <f t="shared" si="6"/>
        <v>31</v>
      </c>
    </row>
    <row r="36" spans="1:32" s="3" customFormat="1" ht="33.75" customHeight="1" thickBot="1">
      <c r="A36" s="68">
        <f t="shared" si="8"/>
        <v>26</v>
      </c>
      <c r="B36" s="86" t="s">
        <v>700</v>
      </c>
      <c r="C36" s="74">
        <v>1982</v>
      </c>
      <c r="D36" s="74" t="s">
        <v>4</v>
      </c>
      <c r="E36" s="86" t="s">
        <v>701</v>
      </c>
      <c r="F36" s="148" t="s">
        <v>5</v>
      </c>
      <c r="G36" s="138" t="s">
        <v>592</v>
      </c>
      <c r="H36" s="174"/>
      <c r="I36" s="381"/>
      <c r="J36" s="382"/>
      <c r="K36" s="398">
        <f t="shared" si="0"/>
        <v>0</v>
      </c>
      <c r="L36" s="370"/>
      <c r="M36" s="370"/>
      <c r="N36" s="370"/>
      <c r="O36" s="401">
        <f t="shared" si="1"/>
        <v>0</v>
      </c>
      <c r="P36" s="370"/>
      <c r="Q36" s="370"/>
      <c r="R36" s="370"/>
      <c r="S36" s="401">
        <f t="shared" si="2"/>
        <v>0</v>
      </c>
      <c r="T36" s="370"/>
      <c r="U36" s="370"/>
      <c r="V36" s="370"/>
      <c r="W36" s="401">
        <f t="shared" si="3"/>
        <v>0</v>
      </c>
      <c r="X36" s="370">
        <v>7</v>
      </c>
      <c r="Y36" s="370">
        <v>8</v>
      </c>
      <c r="Z36" s="370"/>
      <c r="AA36" s="401">
        <f t="shared" si="4"/>
        <v>15</v>
      </c>
      <c r="AB36" s="370">
        <v>8</v>
      </c>
      <c r="AC36" s="370">
        <v>6</v>
      </c>
      <c r="AD36" s="370"/>
      <c r="AE36" s="401">
        <f t="shared" si="5"/>
        <v>14</v>
      </c>
      <c r="AF36" s="406">
        <f t="shared" si="6"/>
        <v>29</v>
      </c>
    </row>
    <row r="37" spans="1:32" s="3" customFormat="1" ht="33.75" customHeight="1" thickBot="1">
      <c r="A37" s="68">
        <f t="shared" ref="A37:A65" si="9">A36+1</f>
        <v>27</v>
      </c>
      <c r="B37" s="210" t="s">
        <v>79</v>
      </c>
      <c r="C37" s="261">
        <v>1991</v>
      </c>
      <c r="D37" s="261" t="s">
        <v>11</v>
      </c>
      <c r="E37" s="210" t="s">
        <v>241</v>
      </c>
      <c r="F37" s="210" t="s">
        <v>81</v>
      </c>
      <c r="G37" s="263" t="s">
        <v>177</v>
      </c>
      <c r="H37" s="370">
        <v>1</v>
      </c>
      <c r="I37" s="382">
        <v>2</v>
      </c>
      <c r="J37" s="382">
        <v>12</v>
      </c>
      <c r="K37" s="398">
        <f t="shared" si="0"/>
        <v>15</v>
      </c>
      <c r="L37" s="370">
        <v>6</v>
      </c>
      <c r="M37" s="370">
        <v>1</v>
      </c>
      <c r="N37" s="370">
        <v>5</v>
      </c>
      <c r="O37" s="401">
        <f t="shared" si="1"/>
        <v>12</v>
      </c>
      <c r="P37" s="370"/>
      <c r="Q37" s="370"/>
      <c r="R37" s="370"/>
      <c r="S37" s="401">
        <f t="shared" si="2"/>
        <v>0</v>
      </c>
      <c r="T37" s="370"/>
      <c r="U37" s="370"/>
      <c r="V37" s="370"/>
      <c r="W37" s="401">
        <f t="shared" si="3"/>
        <v>0</v>
      </c>
      <c r="X37" s="370"/>
      <c r="Y37" s="370"/>
      <c r="Z37" s="370"/>
      <c r="AA37" s="401">
        <f t="shared" si="4"/>
        <v>0</v>
      </c>
      <c r="AB37" s="370"/>
      <c r="AC37" s="370"/>
      <c r="AD37" s="370"/>
      <c r="AE37" s="401">
        <f t="shared" si="5"/>
        <v>0</v>
      </c>
      <c r="AF37" s="406">
        <f t="shared" si="6"/>
        <v>27</v>
      </c>
    </row>
    <row r="38" spans="1:32" s="3" customFormat="1" ht="33.75" customHeight="1" thickBot="1">
      <c r="A38" s="68">
        <f t="shared" si="9"/>
        <v>28</v>
      </c>
      <c r="B38" s="146" t="s">
        <v>444</v>
      </c>
      <c r="C38" s="147">
        <v>1989</v>
      </c>
      <c r="D38" s="74" t="s">
        <v>4</v>
      </c>
      <c r="E38" s="148" t="s">
        <v>327</v>
      </c>
      <c r="F38" s="148" t="s">
        <v>328</v>
      </c>
      <c r="G38" s="148" t="s">
        <v>329</v>
      </c>
      <c r="H38" s="383">
        <v>0</v>
      </c>
      <c r="I38" s="383">
        <v>0</v>
      </c>
      <c r="J38" s="369">
        <v>0</v>
      </c>
      <c r="K38" s="398">
        <f t="shared" si="0"/>
        <v>0</v>
      </c>
      <c r="L38" s="370">
        <v>8</v>
      </c>
      <c r="M38" s="369">
        <v>15</v>
      </c>
      <c r="N38" s="369"/>
      <c r="O38" s="401">
        <f t="shared" si="1"/>
        <v>23</v>
      </c>
      <c r="P38" s="370"/>
      <c r="Q38" s="370"/>
      <c r="R38" s="370"/>
      <c r="S38" s="401">
        <f t="shared" si="2"/>
        <v>0</v>
      </c>
      <c r="T38" s="370"/>
      <c r="U38" s="370"/>
      <c r="V38" s="370"/>
      <c r="W38" s="401">
        <f t="shared" si="3"/>
        <v>0</v>
      </c>
      <c r="X38" s="370"/>
      <c r="Y38" s="370"/>
      <c r="Z38" s="370"/>
      <c r="AA38" s="401">
        <f t="shared" si="4"/>
        <v>0</v>
      </c>
      <c r="AB38" s="370"/>
      <c r="AC38" s="370"/>
      <c r="AD38" s="370"/>
      <c r="AE38" s="401">
        <f t="shared" si="5"/>
        <v>0</v>
      </c>
      <c r="AF38" s="406">
        <f t="shared" si="6"/>
        <v>23</v>
      </c>
    </row>
    <row r="39" spans="1:32" s="3" customFormat="1" ht="40.5" customHeight="1" thickBot="1">
      <c r="A39" s="68">
        <f t="shared" si="9"/>
        <v>29</v>
      </c>
      <c r="B39" s="146" t="s">
        <v>150</v>
      </c>
      <c r="C39" s="147">
        <v>1980</v>
      </c>
      <c r="D39" s="74" t="s">
        <v>21</v>
      </c>
      <c r="E39" s="148" t="s">
        <v>149</v>
      </c>
      <c r="F39" s="148" t="s">
        <v>5</v>
      </c>
      <c r="G39" s="148" t="s">
        <v>338</v>
      </c>
      <c r="H39" s="383"/>
      <c r="I39" s="383"/>
      <c r="J39" s="369"/>
      <c r="K39" s="398">
        <f t="shared" si="0"/>
        <v>0</v>
      </c>
      <c r="L39" s="370">
        <v>12</v>
      </c>
      <c r="M39" s="369">
        <v>2</v>
      </c>
      <c r="N39" s="369">
        <v>9</v>
      </c>
      <c r="O39" s="401">
        <f t="shared" si="1"/>
        <v>23</v>
      </c>
      <c r="P39" s="370"/>
      <c r="Q39" s="370"/>
      <c r="R39" s="370"/>
      <c r="S39" s="401">
        <f t="shared" si="2"/>
        <v>0</v>
      </c>
      <c r="T39" s="370"/>
      <c r="U39" s="370"/>
      <c r="V39" s="370"/>
      <c r="W39" s="401">
        <f t="shared" si="3"/>
        <v>0</v>
      </c>
      <c r="X39" s="370"/>
      <c r="Y39" s="370"/>
      <c r="Z39" s="370"/>
      <c r="AA39" s="401">
        <f t="shared" si="4"/>
        <v>0</v>
      </c>
      <c r="AB39" s="370"/>
      <c r="AC39" s="370"/>
      <c r="AD39" s="370"/>
      <c r="AE39" s="401">
        <f t="shared" si="5"/>
        <v>0</v>
      </c>
      <c r="AF39" s="406">
        <f t="shared" si="6"/>
        <v>23</v>
      </c>
    </row>
    <row r="40" spans="1:32" s="209" customFormat="1" ht="40.5" customHeight="1" thickBot="1">
      <c r="A40" s="68">
        <f t="shared" si="9"/>
        <v>30</v>
      </c>
      <c r="B40" s="146" t="s">
        <v>336</v>
      </c>
      <c r="C40" s="147"/>
      <c r="D40" s="74" t="s">
        <v>69</v>
      </c>
      <c r="E40" s="148" t="s">
        <v>337</v>
      </c>
      <c r="F40" s="148" t="s">
        <v>5</v>
      </c>
      <c r="G40" s="148" t="s">
        <v>26</v>
      </c>
      <c r="H40" s="383"/>
      <c r="I40" s="383"/>
      <c r="J40" s="369"/>
      <c r="K40" s="398">
        <f t="shared" si="0"/>
        <v>0</v>
      </c>
      <c r="L40" s="370">
        <v>3</v>
      </c>
      <c r="M40" s="369">
        <v>7</v>
      </c>
      <c r="N40" s="369">
        <v>4</v>
      </c>
      <c r="O40" s="401">
        <f t="shared" si="1"/>
        <v>14</v>
      </c>
      <c r="P40" s="370"/>
      <c r="Q40" s="370"/>
      <c r="R40" s="370"/>
      <c r="S40" s="401">
        <f t="shared" si="2"/>
        <v>0</v>
      </c>
      <c r="T40" s="370"/>
      <c r="U40" s="370"/>
      <c r="V40" s="370"/>
      <c r="W40" s="401">
        <f t="shared" si="3"/>
        <v>0</v>
      </c>
      <c r="X40" s="370">
        <v>1</v>
      </c>
      <c r="Y40" s="370">
        <v>1</v>
      </c>
      <c r="Z40" s="370">
        <v>1</v>
      </c>
      <c r="AA40" s="401">
        <f t="shared" si="4"/>
        <v>3</v>
      </c>
      <c r="AB40" s="370"/>
      <c r="AC40" s="370">
        <v>3</v>
      </c>
      <c r="AD40" s="370">
        <v>2</v>
      </c>
      <c r="AE40" s="401">
        <f t="shared" si="5"/>
        <v>5</v>
      </c>
      <c r="AF40" s="406">
        <f t="shared" si="6"/>
        <v>22</v>
      </c>
    </row>
    <row r="41" spans="1:32" s="209" customFormat="1" ht="40.5" customHeight="1" thickBot="1">
      <c r="A41" s="68">
        <f t="shared" si="9"/>
        <v>31</v>
      </c>
      <c r="B41" s="120" t="s">
        <v>489</v>
      </c>
      <c r="C41" s="78">
        <v>1974</v>
      </c>
      <c r="D41" s="78" t="s">
        <v>4</v>
      </c>
      <c r="E41" s="86" t="s">
        <v>584</v>
      </c>
      <c r="F41" s="86" t="s">
        <v>491</v>
      </c>
      <c r="G41" s="53" t="s">
        <v>492</v>
      </c>
      <c r="H41" s="358"/>
      <c r="I41" s="386"/>
      <c r="J41" s="387"/>
      <c r="K41" s="398">
        <f t="shared" si="0"/>
        <v>0</v>
      </c>
      <c r="L41" s="372"/>
      <c r="M41" s="372"/>
      <c r="N41" s="372"/>
      <c r="O41" s="403">
        <f t="shared" si="1"/>
        <v>0</v>
      </c>
      <c r="P41" s="372">
        <v>11</v>
      </c>
      <c r="Q41" s="372">
        <v>8</v>
      </c>
      <c r="R41" s="372">
        <v>3</v>
      </c>
      <c r="S41" s="403">
        <f t="shared" si="2"/>
        <v>22</v>
      </c>
      <c r="T41" s="372"/>
      <c r="U41" s="372"/>
      <c r="V41" s="372"/>
      <c r="W41" s="403">
        <f t="shared" si="3"/>
        <v>0</v>
      </c>
      <c r="X41" s="372"/>
      <c r="Y41" s="372"/>
      <c r="Z41" s="372"/>
      <c r="AA41" s="401">
        <f t="shared" si="4"/>
        <v>0</v>
      </c>
      <c r="AB41" s="370"/>
      <c r="AC41" s="370"/>
      <c r="AD41" s="370"/>
      <c r="AE41" s="401">
        <f t="shared" si="5"/>
        <v>0</v>
      </c>
      <c r="AF41" s="406">
        <f t="shared" si="6"/>
        <v>22</v>
      </c>
    </row>
    <row r="42" spans="1:32" s="209" customFormat="1" ht="40.5" customHeight="1" thickBot="1">
      <c r="A42" s="68">
        <f t="shared" si="9"/>
        <v>32</v>
      </c>
      <c r="B42" s="86" t="s">
        <v>77</v>
      </c>
      <c r="C42" s="74">
        <v>1971</v>
      </c>
      <c r="D42" s="74" t="s">
        <v>21</v>
      </c>
      <c r="E42" s="86" t="s">
        <v>143</v>
      </c>
      <c r="F42" s="86" t="s">
        <v>235</v>
      </c>
      <c r="G42" s="138" t="s">
        <v>85</v>
      </c>
      <c r="H42" s="358">
        <v>14</v>
      </c>
      <c r="I42" s="386">
        <v>5</v>
      </c>
      <c r="J42" s="387">
        <v>1</v>
      </c>
      <c r="K42" s="398">
        <f t="shared" si="0"/>
        <v>20</v>
      </c>
      <c r="L42" s="372"/>
      <c r="M42" s="372"/>
      <c r="N42" s="372"/>
      <c r="O42" s="403">
        <f t="shared" si="1"/>
        <v>0</v>
      </c>
      <c r="P42" s="372"/>
      <c r="Q42" s="372"/>
      <c r="R42" s="372"/>
      <c r="S42" s="403">
        <f t="shared" si="2"/>
        <v>0</v>
      </c>
      <c r="T42" s="372"/>
      <c r="U42" s="372"/>
      <c r="V42" s="372"/>
      <c r="W42" s="403">
        <f t="shared" si="3"/>
        <v>0</v>
      </c>
      <c r="X42" s="372"/>
      <c r="Y42" s="372"/>
      <c r="Z42" s="372"/>
      <c r="AA42" s="401">
        <f t="shared" si="4"/>
        <v>0</v>
      </c>
      <c r="AB42" s="370"/>
      <c r="AC42" s="370"/>
      <c r="AD42" s="370"/>
      <c r="AE42" s="401">
        <f t="shared" si="5"/>
        <v>0</v>
      </c>
      <c r="AF42" s="406">
        <f t="shared" si="6"/>
        <v>20</v>
      </c>
    </row>
    <row r="43" spans="1:32" s="3" customFormat="1" ht="33.75" customHeight="1" thickBot="1">
      <c r="A43" s="68">
        <f t="shared" si="9"/>
        <v>33</v>
      </c>
      <c r="B43" s="217" t="s">
        <v>31</v>
      </c>
      <c r="C43" s="37">
        <v>1961</v>
      </c>
      <c r="D43" s="37" t="s">
        <v>21</v>
      </c>
      <c r="E43" s="217" t="s">
        <v>703</v>
      </c>
      <c r="F43" s="217" t="s">
        <v>5</v>
      </c>
      <c r="G43" s="218" t="s">
        <v>83</v>
      </c>
      <c r="H43" s="358"/>
      <c r="I43" s="386"/>
      <c r="J43" s="387"/>
      <c r="K43" s="398">
        <f t="shared" ref="K43:K65" si="10">J43+I43+H43</f>
        <v>0</v>
      </c>
      <c r="L43" s="372"/>
      <c r="M43" s="372"/>
      <c r="N43" s="372"/>
      <c r="O43" s="403">
        <f t="shared" si="1"/>
        <v>0</v>
      </c>
      <c r="P43" s="372"/>
      <c r="Q43" s="372"/>
      <c r="R43" s="372"/>
      <c r="S43" s="403"/>
      <c r="T43" s="372"/>
      <c r="U43" s="372"/>
      <c r="V43" s="372"/>
      <c r="W43" s="403"/>
      <c r="X43" s="372">
        <v>3</v>
      </c>
      <c r="Y43" s="372">
        <v>11</v>
      </c>
      <c r="Z43" s="372">
        <v>5</v>
      </c>
      <c r="AA43" s="401">
        <f t="shared" si="4"/>
        <v>19</v>
      </c>
      <c r="AB43" s="370"/>
      <c r="AC43" s="370"/>
      <c r="AD43" s="370"/>
      <c r="AE43" s="401">
        <f t="shared" ref="AE43:AE65" si="11">AD43+AC43+AB43</f>
        <v>0</v>
      </c>
      <c r="AF43" s="406">
        <f t="shared" ref="AF43:AF65" si="12">K43+O43+S43+W43+AA43+AE43</f>
        <v>19</v>
      </c>
    </row>
    <row r="44" spans="1:32" s="3" customFormat="1" ht="33.75" customHeight="1" thickBot="1">
      <c r="A44" s="68">
        <f t="shared" si="9"/>
        <v>34</v>
      </c>
      <c r="B44" s="86" t="s">
        <v>106</v>
      </c>
      <c r="C44" s="74">
        <v>1985</v>
      </c>
      <c r="D44" s="74" t="s">
        <v>107</v>
      </c>
      <c r="E44" s="86" t="s">
        <v>236</v>
      </c>
      <c r="F44" s="86" t="s">
        <v>27</v>
      </c>
      <c r="G44" s="138" t="s">
        <v>115</v>
      </c>
      <c r="H44" s="174">
        <v>8</v>
      </c>
      <c r="I44" s="381">
        <v>1</v>
      </c>
      <c r="J44" s="382">
        <v>2</v>
      </c>
      <c r="K44" s="398">
        <f t="shared" si="10"/>
        <v>11</v>
      </c>
      <c r="L44" s="370">
        <v>1</v>
      </c>
      <c r="M44" s="370">
        <v>6</v>
      </c>
      <c r="N44" s="370">
        <v>1</v>
      </c>
      <c r="O44" s="401">
        <f t="shared" si="1"/>
        <v>8</v>
      </c>
      <c r="P44" s="370"/>
      <c r="Q44" s="370"/>
      <c r="R44" s="370"/>
      <c r="S44" s="401">
        <f>R44+Q44+P44</f>
        <v>0</v>
      </c>
      <c r="T44" s="370"/>
      <c r="U44" s="370"/>
      <c r="V44" s="370"/>
      <c r="W44" s="401">
        <f>V44+U44+T44</f>
        <v>0</v>
      </c>
      <c r="X44" s="370"/>
      <c r="Y44" s="370"/>
      <c r="Z44" s="370"/>
      <c r="AA44" s="401">
        <f t="shared" si="4"/>
        <v>0</v>
      </c>
      <c r="AB44" s="370"/>
      <c r="AC44" s="370"/>
      <c r="AD44" s="370"/>
      <c r="AE44" s="401">
        <f t="shared" si="11"/>
        <v>0</v>
      </c>
      <c r="AF44" s="406">
        <f t="shared" si="12"/>
        <v>19</v>
      </c>
    </row>
    <row r="45" spans="1:32" s="3" customFormat="1" ht="33.75" customHeight="1" thickBot="1">
      <c r="A45" s="68">
        <f t="shared" si="9"/>
        <v>35</v>
      </c>
      <c r="B45" s="86" t="s">
        <v>74</v>
      </c>
      <c r="C45" s="74">
        <v>1988</v>
      </c>
      <c r="D45" s="74"/>
      <c r="E45" s="86" t="s">
        <v>240</v>
      </c>
      <c r="F45" s="86" t="s">
        <v>52</v>
      </c>
      <c r="G45" s="138" t="s">
        <v>178</v>
      </c>
      <c r="H45" s="174">
        <v>1</v>
      </c>
      <c r="I45" s="381">
        <v>4</v>
      </c>
      <c r="J45" s="382">
        <v>13</v>
      </c>
      <c r="K45" s="398">
        <f t="shared" si="10"/>
        <v>18</v>
      </c>
      <c r="L45" s="370"/>
      <c r="M45" s="370"/>
      <c r="N45" s="370"/>
      <c r="O45" s="401">
        <f t="shared" si="1"/>
        <v>0</v>
      </c>
      <c r="P45" s="370"/>
      <c r="Q45" s="370"/>
      <c r="R45" s="370"/>
      <c r="S45" s="401">
        <f>R45+Q45+P45</f>
        <v>0</v>
      </c>
      <c r="T45" s="370"/>
      <c r="U45" s="370"/>
      <c r="V45" s="370"/>
      <c r="W45" s="401">
        <f>V45+U45+T45</f>
        <v>0</v>
      </c>
      <c r="X45" s="370"/>
      <c r="Y45" s="370"/>
      <c r="Z45" s="370"/>
      <c r="AA45" s="401">
        <f t="shared" si="4"/>
        <v>0</v>
      </c>
      <c r="AB45" s="370"/>
      <c r="AC45" s="370"/>
      <c r="AD45" s="370"/>
      <c r="AE45" s="401">
        <f t="shared" si="11"/>
        <v>0</v>
      </c>
      <c r="AF45" s="406">
        <f t="shared" si="12"/>
        <v>18</v>
      </c>
    </row>
    <row r="46" spans="1:32" s="3" customFormat="1" ht="33.75" customHeight="1" thickBot="1">
      <c r="A46" s="68">
        <f t="shared" si="9"/>
        <v>36</v>
      </c>
      <c r="B46" s="146" t="s">
        <v>150</v>
      </c>
      <c r="C46" s="147">
        <v>1980</v>
      </c>
      <c r="D46" s="74" t="s">
        <v>21</v>
      </c>
      <c r="E46" s="148" t="s">
        <v>241</v>
      </c>
      <c r="F46" s="148" t="s">
        <v>5</v>
      </c>
      <c r="G46" s="148" t="s">
        <v>338</v>
      </c>
      <c r="H46" s="383"/>
      <c r="I46" s="383"/>
      <c r="J46" s="369"/>
      <c r="K46" s="398">
        <f t="shared" si="10"/>
        <v>0</v>
      </c>
      <c r="L46" s="370"/>
      <c r="M46" s="369"/>
      <c r="N46" s="369"/>
      <c r="O46" s="401"/>
      <c r="P46" s="370"/>
      <c r="Q46" s="370"/>
      <c r="R46" s="370"/>
      <c r="S46" s="401"/>
      <c r="T46" s="370"/>
      <c r="U46" s="370"/>
      <c r="V46" s="370"/>
      <c r="W46" s="401"/>
      <c r="X46" s="370"/>
      <c r="Y46" s="370"/>
      <c r="Z46" s="370"/>
      <c r="AA46" s="401"/>
      <c r="AB46" s="370">
        <v>9</v>
      </c>
      <c r="AC46" s="370">
        <v>5</v>
      </c>
      <c r="AD46" s="370">
        <v>3</v>
      </c>
      <c r="AE46" s="401">
        <f t="shared" si="11"/>
        <v>17</v>
      </c>
      <c r="AF46" s="406">
        <f t="shared" si="12"/>
        <v>17</v>
      </c>
    </row>
    <row r="47" spans="1:32" s="3" customFormat="1" ht="33.75" customHeight="1" thickBot="1">
      <c r="A47" s="68">
        <f t="shared" si="9"/>
        <v>37</v>
      </c>
      <c r="B47" s="431" t="s">
        <v>333</v>
      </c>
      <c r="C47" s="432"/>
      <c r="D47" s="261" t="s">
        <v>4</v>
      </c>
      <c r="E47" s="433" t="s">
        <v>339</v>
      </c>
      <c r="F47" s="433" t="s">
        <v>5</v>
      </c>
      <c r="G47" s="431" t="s">
        <v>340</v>
      </c>
      <c r="H47" s="383"/>
      <c r="I47" s="383"/>
      <c r="J47" s="369"/>
      <c r="K47" s="398">
        <f t="shared" si="10"/>
        <v>0</v>
      </c>
      <c r="L47" s="370">
        <v>9</v>
      </c>
      <c r="M47" s="369">
        <v>1</v>
      </c>
      <c r="N47" s="369">
        <v>7</v>
      </c>
      <c r="O47" s="401">
        <f t="shared" ref="O47:O63" si="13">N47+M47+L47</f>
        <v>17</v>
      </c>
      <c r="P47" s="370"/>
      <c r="Q47" s="370"/>
      <c r="R47" s="370"/>
      <c r="S47" s="401">
        <f>R47+Q47+P47</f>
        <v>0</v>
      </c>
      <c r="T47" s="370"/>
      <c r="U47" s="370"/>
      <c r="V47" s="370"/>
      <c r="W47" s="401">
        <f t="shared" ref="W47:W63" si="14">V47+U47+T47</f>
        <v>0</v>
      </c>
      <c r="X47" s="370"/>
      <c r="Y47" s="370"/>
      <c r="Z47" s="370"/>
      <c r="AA47" s="401">
        <f t="shared" ref="AA47:AA63" si="15">Z47+Y47+X47</f>
        <v>0</v>
      </c>
      <c r="AB47" s="370"/>
      <c r="AC47" s="370"/>
      <c r="AD47" s="370"/>
      <c r="AE47" s="401">
        <f t="shared" si="11"/>
        <v>0</v>
      </c>
      <c r="AF47" s="406">
        <f t="shared" si="12"/>
        <v>17</v>
      </c>
    </row>
    <row r="48" spans="1:32" s="3" customFormat="1" ht="33.75" customHeight="1" thickBot="1">
      <c r="A48" s="68">
        <f t="shared" si="9"/>
        <v>38</v>
      </c>
      <c r="B48" s="210" t="s">
        <v>56</v>
      </c>
      <c r="C48" s="261">
        <v>1984</v>
      </c>
      <c r="D48" s="261" t="s">
        <v>4</v>
      </c>
      <c r="E48" s="210" t="s">
        <v>242</v>
      </c>
      <c r="F48" s="210" t="s">
        <v>49</v>
      </c>
      <c r="G48" s="263" t="s">
        <v>57</v>
      </c>
      <c r="H48" s="174">
        <v>7</v>
      </c>
      <c r="I48" s="381">
        <v>1</v>
      </c>
      <c r="J48" s="382">
        <v>6</v>
      </c>
      <c r="K48" s="398">
        <f t="shared" si="10"/>
        <v>14</v>
      </c>
      <c r="L48" s="370"/>
      <c r="M48" s="370"/>
      <c r="N48" s="370"/>
      <c r="O48" s="401">
        <f t="shared" si="13"/>
        <v>0</v>
      </c>
      <c r="P48" s="370"/>
      <c r="Q48" s="370"/>
      <c r="R48" s="370"/>
      <c r="S48" s="401">
        <f>R48+Q48+P48</f>
        <v>0</v>
      </c>
      <c r="T48" s="370"/>
      <c r="U48" s="370"/>
      <c r="V48" s="370"/>
      <c r="W48" s="401">
        <f t="shared" si="14"/>
        <v>0</v>
      </c>
      <c r="X48" s="370"/>
      <c r="Y48" s="370"/>
      <c r="Z48" s="370"/>
      <c r="AA48" s="401">
        <f t="shared" si="15"/>
        <v>0</v>
      </c>
      <c r="AB48" s="370"/>
      <c r="AC48" s="370"/>
      <c r="AD48" s="370"/>
      <c r="AE48" s="401">
        <f t="shared" si="11"/>
        <v>0</v>
      </c>
      <c r="AF48" s="406">
        <f t="shared" si="12"/>
        <v>14</v>
      </c>
    </row>
    <row r="49" spans="1:32" ht="47.25" customHeight="1" thickBot="1">
      <c r="A49" s="68">
        <f t="shared" si="9"/>
        <v>39</v>
      </c>
      <c r="B49" s="206" t="s">
        <v>534</v>
      </c>
      <c r="C49" s="207">
        <v>1964</v>
      </c>
      <c r="D49" s="74" t="s">
        <v>11</v>
      </c>
      <c r="E49" s="206" t="s">
        <v>223</v>
      </c>
      <c r="F49" s="206" t="s">
        <v>41</v>
      </c>
      <c r="G49" s="208" t="s">
        <v>808</v>
      </c>
      <c r="H49" s="370"/>
      <c r="I49" s="382"/>
      <c r="J49" s="382"/>
      <c r="K49" s="398">
        <f t="shared" si="10"/>
        <v>0</v>
      </c>
      <c r="L49" s="370"/>
      <c r="M49" s="370"/>
      <c r="N49" s="370"/>
      <c r="O49" s="401">
        <f t="shared" si="13"/>
        <v>0</v>
      </c>
      <c r="P49" s="370"/>
      <c r="Q49" s="370"/>
      <c r="R49" s="370"/>
      <c r="S49" s="401">
        <f>R48+Q48+P48</f>
        <v>0</v>
      </c>
      <c r="T49" s="370"/>
      <c r="U49" s="370"/>
      <c r="V49" s="370"/>
      <c r="W49" s="401">
        <f t="shared" si="14"/>
        <v>0</v>
      </c>
      <c r="X49" s="370"/>
      <c r="Y49" s="370"/>
      <c r="Z49" s="370"/>
      <c r="AA49" s="401">
        <f t="shared" si="15"/>
        <v>0</v>
      </c>
      <c r="AB49" s="370">
        <v>6</v>
      </c>
      <c r="AC49" s="370">
        <v>8</v>
      </c>
      <c r="AD49" s="370"/>
      <c r="AE49" s="401">
        <f t="shared" si="11"/>
        <v>14</v>
      </c>
      <c r="AF49" s="406">
        <f t="shared" si="12"/>
        <v>14</v>
      </c>
    </row>
    <row r="50" spans="1:32" ht="48" customHeight="1" thickBot="1">
      <c r="A50" s="68">
        <f t="shared" si="9"/>
        <v>40</v>
      </c>
      <c r="B50" s="86" t="s">
        <v>106</v>
      </c>
      <c r="C50" s="74">
        <v>1985</v>
      </c>
      <c r="D50" s="74" t="s">
        <v>107</v>
      </c>
      <c r="E50" s="138" t="s">
        <v>335</v>
      </c>
      <c r="F50" s="86" t="s">
        <v>27</v>
      </c>
      <c r="G50" s="138" t="s">
        <v>115</v>
      </c>
      <c r="H50" s="174">
        <v>1</v>
      </c>
      <c r="I50" s="381">
        <v>0</v>
      </c>
      <c r="J50" s="382">
        <v>1</v>
      </c>
      <c r="K50" s="398">
        <f t="shared" si="10"/>
        <v>2</v>
      </c>
      <c r="L50" s="370">
        <v>1</v>
      </c>
      <c r="M50" s="370">
        <v>8</v>
      </c>
      <c r="N50" s="370">
        <v>1</v>
      </c>
      <c r="O50" s="401">
        <f t="shared" si="13"/>
        <v>10</v>
      </c>
      <c r="P50" s="370"/>
      <c r="Q50" s="370"/>
      <c r="R50" s="370"/>
      <c r="S50" s="401">
        <f>R50+Q50+P50</f>
        <v>0</v>
      </c>
      <c r="T50" s="370"/>
      <c r="U50" s="370"/>
      <c r="V50" s="370"/>
      <c r="W50" s="401">
        <f t="shared" si="14"/>
        <v>0</v>
      </c>
      <c r="X50" s="370"/>
      <c r="Y50" s="370"/>
      <c r="Z50" s="370"/>
      <c r="AA50" s="401">
        <f t="shared" si="15"/>
        <v>0</v>
      </c>
      <c r="AB50" s="370"/>
      <c r="AC50" s="370"/>
      <c r="AD50" s="370"/>
      <c r="AE50" s="401">
        <f t="shared" si="11"/>
        <v>0</v>
      </c>
      <c r="AF50" s="406">
        <f t="shared" si="12"/>
        <v>12</v>
      </c>
    </row>
    <row r="51" spans="1:32" ht="30.75" customHeight="1" thickBot="1">
      <c r="A51" s="68">
        <f t="shared" si="9"/>
        <v>41</v>
      </c>
      <c r="B51" s="86" t="s">
        <v>136</v>
      </c>
      <c r="C51" s="74"/>
      <c r="D51" s="74" t="s">
        <v>11</v>
      </c>
      <c r="E51" s="86" t="s">
        <v>528</v>
      </c>
      <c r="F51" s="86" t="s">
        <v>15</v>
      </c>
      <c r="G51" s="138" t="s">
        <v>137</v>
      </c>
      <c r="H51" s="174"/>
      <c r="I51" s="381"/>
      <c r="J51" s="382"/>
      <c r="K51" s="398">
        <f t="shared" si="10"/>
        <v>0</v>
      </c>
      <c r="L51" s="370"/>
      <c r="M51" s="370"/>
      <c r="N51" s="370"/>
      <c r="O51" s="401">
        <f t="shared" si="13"/>
        <v>0</v>
      </c>
      <c r="P51" s="370">
        <v>3</v>
      </c>
      <c r="Q51" s="370">
        <v>9</v>
      </c>
      <c r="R51" s="370"/>
      <c r="S51" s="401">
        <f>R51+Q51+P51</f>
        <v>12</v>
      </c>
      <c r="T51" s="370"/>
      <c r="U51" s="370"/>
      <c r="V51" s="370"/>
      <c r="W51" s="401">
        <f t="shared" si="14"/>
        <v>0</v>
      </c>
      <c r="X51" s="370"/>
      <c r="Y51" s="370"/>
      <c r="Z51" s="370"/>
      <c r="AA51" s="401">
        <f t="shared" si="15"/>
        <v>0</v>
      </c>
      <c r="AB51" s="370"/>
      <c r="AC51" s="370"/>
      <c r="AD51" s="370"/>
      <c r="AE51" s="401">
        <f t="shared" si="11"/>
        <v>0</v>
      </c>
      <c r="AF51" s="406">
        <f t="shared" si="12"/>
        <v>12</v>
      </c>
    </row>
    <row r="52" spans="1:32" ht="30.75" customHeight="1" thickBot="1">
      <c r="A52" s="68">
        <f t="shared" si="9"/>
        <v>42</v>
      </c>
      <c r="B52" s="86" t="s">
        <v>59</v>
      </c>
      <c r="C52" s="74">
        <v>1967</v>
      </c>
      <c r="D52" s="74" t="s">
        <v>11</v>
      </c>
      <c r="E52" s="86" t="s">
        <v>702</v>
      </c>
      <c r="F52" s="86" t="s">
        <v>5</v>
      </c>
      <c r="G52" s="138" t="s">
        <v>61</v>
      </c>
      <c r="H52" s="174"/>
      <c r="I52" s="381"/>
      <c r="J52" s="382"/>
      <c r="K52" s="398">
        <f t="shared" si="10"/>
        <v>0</v>
      </c>
      <c r="L52" s="370"/>
      <c r="M52" s="370"/>
      <c r="N52" s="370"/>
      <c r="O52" s="401">
        <f t="shared" si="13"/>
        <v>0</v>
      </c>
      <c r="P52" s="370"/>
      <c r="Q52" s="370"/>
      <c r="R52" s="370"/>
      <c r="S52" s="401"/>
      <c r="T52" s="370"/>
      <c r="U52" s="370"/>
      <c r="V52" s="370"/>
      <c r="W52" s="401">
        <f t="shared" si="14"/>
        <v>0</v>
      </c>
      <c r="X52" s="370">
        <v>1</v>
      </c>
      <c r="Y52" s="370">
        <v>9</v>
      </c>
      <c r="Z52" s="370">
        <v>1</v>
      </c>
      <c r="AA52" s="401">
        <f t="shared" si="15"/>
        <v>11</v>
      </c>
      <c r="AB52" s="370"/>
      <c r="AC52" s="370"/>
      <c r="AD52" s="370"/>
      <c r="AE52" s="401">
        <f t="shared" si="11"/>
        <v>0</v>
      </c>
      <c r="AF52" s="406">
        <f t="shared" si="12"/>
        <v>11</v>
      </c>
    </row>
    <row r="53" spans="1:32" ht="30.75" customHeight="1" thickBot="1">
      <c r="A53" s="68">
        <f t="shared" si="9"/>
        <v>43</v>
      </c>
      <c r="B53" s="86" t="s">
        <v>77</v>
      </c>
      <c r="C53" s="74">
        <v>1971</v>
      </c>
      <c r="D53" s="74" t="s">
        <v>21</v>
      </c>
      <c r="E53" s="86" t="s">
        <v>527</v>
      </c>
      <c r="F53" s="86" t="s">
        <v>235</v>
      </c>
      <c r="G53" s="138" t="s">
        <v>85</v>
      </c>
      <c r="H53" s="174"/>
      <c r="I53" s="381"/>
      <c r="J53" s="382"/>
      <c r="K53" s="398">
        <f t="shared" si="10"/>
        <v>0</v>
      </c>
      <c r="L53" s="370"/>
      <c r="M53" s="370"/>
      <c r="N53" s="370"/>
      <c r="O53" s="401">
        <f t="shared" si="13"/>
        <v>0</v>
      </c>
      <c r="P53" s="370">
        <v>4</v>
      </c>
      <c r="Q53" s="370">
        <v>7</v>
      </c>
      <c r="R53" s="370"/>
      <c r="S53" s="401">
        <f t="shared" ref="S53:S63" si="16">R53+Q53+P53</f>
        <v>11</v>
      </c>
      <c r="T53" s="370"/>
      <c r="U53" s="370"/>
      <c r="V53" s="370"/>
      <c r="W53" s="401">
        <f t="shared" si="14"/>
        <v>0</v>
      </c>
      <c r="X53" s="370"/>
      <c r="Y53" s="370"/>
      <c r="Z53" s="370"/>
      <c r="AA53" s="401">
        <f t="shared" si="15"/>
        <v>0</v>
      </c>
      <c r="AB53" s="370"/>
      <c r="AC53" s="370"/>
      <c r="AD53" s="370"/>
      <c r="AE53" s="401">
        <f t="shared" si="11"/>
        <v>0</v>
      </c>
      <c r="AF53" s="406">
        <f t="shared" si="12"/>
        <v>11</v>
      </c>
    </row>
    <row r="54" spans="1:32" ht="30.75" customHeight="1" thickBot="1">
      <c r="A54" s="68">
        <f t="shared" si="9"/>
        <v>44</v>
      </c>
      <c r="B54" s="86" t="s">
        <v>48</v>
      </c>
      <c r="C54" s="74">
        <v>1985</v>
      </c>
      <c r="D54" s="74"/>
      <c r="E54" s="86" t="s">
        <v>141</v>
      </c>
      <c r="F54" s="86" t="s">
        <v>49</v>
      </c>
      <c r="G54" s="138" t="s">
        <v>91</v>
      </c>
      <c r="H54" s="174">
        <v>9</v>
      </c>
      <c r="I54" s="381">
        <v>1</v>
      </c>
      <c r="J54" s="382">
        <v>0</v>
      </c>
      <c r="K54" s="398">
        <f t="shared" si="10"/>
        <v>10</v>
      </c>
      <c r="L54" s="370"/>
      <c r="M54" s="370"/>
      <c r="N54" s="370"/>
      <c r="O54" s="401">
        <f t="shared" si="13"/>
        <v>0</v>
      </c>
      <c r="P54" s="370"/>
      <c r="Q54" s="370"/>
      <c r="R54" s="370"/>
      <c r="S54" s="401">
        <f t="shared" si="16"/>
        <v>0</v>
      </c>
      <c r="T54" s="370"/>
      <c r="U54" s="370"/>
      <c r="V54" s="370"/>
      <c r="W54" s="401">
        <f t="shared" si="14"/>
        <v>0</v>
      </c>
      <c r="X54" s="370"/>
      <c r="Y54" s="370"/>
      <c r="Z54" s="370"/>
      <c r="AA54" s="401">
        <f t="shared" si="15"/>
        <v>0</v>
      </c>
      <c r="AB54" s="370"/>
      <c r="AC54" s="370"/>
      <c r="AD54" s="370"/>
      <c r="AE54" s="401">
        <f t="shared" si="11"/>
        <v>0</v>
      </c>
      <c r="AF54" s="406">
        <f t="shared" si="12"/>
        <v>10</v>
      </c>
    </row>
    <row r="55" spans="1:32" ht="30.75" customHeight="1" thickBot="1">
      <c r="A55" s="68">
        <f t="shared" si="9"/>
        <v>45</v>
      </c>
      <c r="B55" s="86" t="s">
        <v>54</v>
      </c>
      <c r="C55" s="74">
        <v>1985</v>
      </c>
      <c r="D55" s="74"/>
      <c r="E55" s="86" t="s">
        <v>332</v>
      </c>
      <c r="F55" s="86" t="s">
        <v>5</v>
      </c>
      <c r="G55" s="138" t="s">
        <v>33</v>
      </c>
      <c r="H55" s="102">
        <v>0</v>
      </c>
      <c r="I55" s="394">
        <v>0</v>
      </c>
      <c r="J55" s="395">
        <v>0</v>
      </c>
      <c r="K55" s="398">
        <f t="shared" si="10"/>
        <v>0</v>
      </c>
      <c r="L55" s="370"/>
      <c r="M55" s="396">
        <v>9</v>
      </c>
      <c r="N55" s="396"/>
      <c r="O55" s="401">
        <f t="shared" si="13"/>
        <v>9</v>
      </c>
      <c r="P55" s="370"/>
      <c r="Q55" s="370"/>
      <c r="R55" s="370"/>
      <c r="S55" s="401">
        <f t="shared" si="16"/>
        <v>0</v>
      </c>
      <c r="T55" s="370"/>
      <c r="U55" s="370"/>
      <c r="V55" s="370"/>
      <c r="W55" s="401">
        <f t="shared" si="14"/>
        <v>0</v>
      </c>
      <c r="X55" s="370"/>
      <c r="Y55" s="370"/>
      <c r="Z55" s="370"/>
      <c r="AA55" s="401">
        <f t="shared" si="15"/>
        <v>0</v>
      </c>
      <c r="AB55" s="370"/>
      <c r="AC55" s="370"/>
      <c r="AD55" s="370"/>
      <c r="AE55" s="401">
        <f t="shared" si="11"/>
        <v>0</v>
      </c>
      <c r="AF55" s="406">
        <f t="shared" si="12"/>
        <v>9</v>
      </c>
    </row>
    <row r="56" spans="1:32" ht="30.75" customHeight="1" thickBot="1">
      <c r="A56" s="68">
        <f t="shared" si="9"/>
        <v>46</v>
      </c>
      <c r="B56" s="146" t="s">
        <v>20</v>
      </c>
      <c r="C56" s="147">
        <v>1958</v>
      </c>
      <c r="D56" s="74" t="s">
        <v>343</v>
      </c>
      <c r="E56" s="148" t="s">
        <v>344</v>
      </c>
      <c r="F56" s="148" t="s">
        <v>22</v>
      </c>
      <c r="G56" s="148" t="s">
        <v>23</v>
      </c>
      <c r="H56" s="383"/>
      <c r="I56" s="383"/>
      <c r="J56" s="369"/>
      <c r="K56" s="398">
        <f t="shared" si="10"/>
        <v>0</v>
      </c>
      <c r="L56" s="370">
        <v>4</v>
      </c>
      <c r="M56" s="369">
        <v>1</v>
      </c>
      <c r="N56" s="369">
        <v>2</v>
      </c>
      <c r="O56" s="401">
        <f t="shared" si="13"/>
        <v>7</v>
      </c>
      <c r="P56" s="370">
        <v>2</v>
      </c>
      <c r="Q56" s="370"/>
      <c r="R56" s="370"/>
      <c r="S56" s="401">
        <f t="shared" si="16"/>
        <v>2</v>
      </c>
      <c r="T56" s="370"/>
      <c r="U56" s="370"/>
      <c r="V56" s="370"/>
      <c r="W56" s="401">
        <f t="shared" si="14"/>
        <v>0</v>
      </c>
      <c r="X56" s="370"/>
      <c r="Y56" s="370"/>
      <c r="Z56" s="370"/>
      <c r="AA56" s="401">
        <f t="shared" si="15"/>
        <v>0</v>
      </c>
      <c r="AB56" s="370"/>
      <c r="AC56" s="370"/>
      <c r="AD56" s="370"/>
      <c r="AE56" s="401">
        <f t="shared" si="11"/>
        <v>0</v>
      </c>
      <c r="AF56" s="406">
        <f t="shared" si="12"/>
        <v>9</v>
      </c>
    </row>
    <row r="57" spans="1:32" ht="30.75" customHeight="1" thickBot="1">
      <c r="A57" s="68">
        <f t="shared" si="9"/>
        <v>47</v>
      </c>
      <c r="B57" s="86" t="s">
        <v>15</v>
      </c>
      <c r="C57" s="74"/>
      <c r="D57" s="74" t="s">
        <v>11</v>
      </c>
      <c r="E57" s="86" t="s">
        <v>526</v>
      </c>
      <c r="F57" s="86" t="s">
        <v>136</v>
      </c>
      <c r="G57" s="138" t="s">
        <v>137</v>
      </c>
      <c r="H57" s="174"/>
      <c r="I57" s="381"/>
      <c r="J57" s="382"/>
      <c r="K57" s="398">
        <f t="shared" si="10"/>
        <v>0</v>
      </c>
      <c r="L57" s="370"/>
      <c r="M57" s="370"/>
      <c r="N57" s="370"/>
      <c r="O57" s="401">
        <f t="shared" si="13"/>
        <v>0</v>
      </c>
      <c r="P57" s="370">
        <v>6</v>
      </c>
      <c r="Q57" s="370">
        <v>2</v>
      </c>
      <c r="R57" s="370"/>
      <c r="S57" s="401">
        <f t="shared" si="16"/>
        <v>8</v>
      </c>
      <c r="T57" s="370"/>
      <c r="U57" s="370"/>
      <c r="V57" s="370"/>
      <c r="W57" s="401">
        <f t="shared" si="14"/>
        <v>0</v>
      </c>
      <c r="X57" s="370"/>
      <c r="Y57" s="370"/>
      <c r="Z57" s="370"/>
      <c r="AA57" s="401">
        <f t="shared" si="15"/>
        <v>0</v>
      </c>
      <c r="AB57" s="370"/>
      <c r="AC57" s="370"/>
      <c r="AD57" s="370"/>
      <c r="AE57" s="401">
        <f t="shared" si="11"/>
        <v>0</v>
      </c>
      <c r="AF57" s="406">
        <f t="shared" si="12"/>
        <v>8</v>
      </c>
    </row>
    <row r="58" spans="1:32" ht="40.5" customHeight="1" thickBot="1">
      <c r="A58" s="68">
        <f t="shared" si="9"/>
        <v>48</v>
      </c>
      <c r="B58" s="146" t="s">
        <v>111</v>
      </c>
      <c r="C58" s="147"/>
      <c r="D58" s="74"/>
      <c r="E58" s="148" t="s">
        <v>341</v>
      </c>
      <c r="F58" s="148" t="s">
        <v>5</v>
      </c>
      <c r="G58" s="148" t="s">
        <v>342</v>
      </c>
      <c r="H58" s="383"/>
      <c r="I58" s="383"/>
      <c r="J58" s="369"/>
      <c r="K58" s="398">
        <f t="shared" si="10"/>
        <v>0</v>
      </c>
      <c r="L58" s="370">
        <v>7</v>
      </c>
      <c r="M58" s="369">
        <v>1</v>
      </c>
      <c r="N58" s="369"/>
      <c r="O58" s="401">
        <f t="shared" si="13"/>
        <v>8</v>
      </c>
      <c r="P58" s="370"/>
      <c r="Q58" s="370"/>
      <c r="R58" s="370"/>
      <c r="S58" s="401">
        <f t="shared" si="16"/>
        <v>0</v>
      </c>
      <c r="T58" s="370"/>
      <c r="U58" s="370"/>
      <c r="V58" s="370"/>
      <c r="W58" s="401">
        <f t="shared" si="14"/>
        <v>0</v>
      </c>
      <c r="X58" s="370"/>
      <c r="Y58" s="370"/>
      <c r="Z58" s="370"/>
      <c r="AA58" s="401">
        <f t="shared" si="15"/>
        <v>0</v>
      </c>
      <c r="AB58" s="370"/>
      <c r="AC58" s="370"/>
      <c r="AD58" s="370"/>
      <c r="AE58" s="401">
        <f t="shared" si="11"/>
        <v>0</v>
      </c>
      <c r="AF58" s="406">
        <f t="shared" si="12"/>
        <v>8</v>
      </c>
    </row>
    <row r="59" spans="1:32" ht="40.5" customHeight="1" thickBot="1">
      <c r="A59" s="68">
        <f t="shared" si="9"/>
        <v>49</v>
      </c>
      <c r="B59" s="146" t="s">
        <v>623</v>
      </c>
      <c r="C59" s="147"/>
      <c r="D59" s="74" t="s">
        <v>4</v>
      </c>
      <c r="E59" s="148" t="s">
        <v>624</v>
      </c>
      <c r="F59" s="148" t="s">
        <v>625</v>
      </c>
      <c r="G59" s="55" t="s">
        <v>91</v>
      </c>
      <c r="H59" s="383"/>
      <c r="I59" s="383"/>
      <c r="J59" s="369"/>
      <c r="K59" s="398">
        <f t="shared" si="10"/>
        <v>0</v>
      </c>
      <c r="L59" s="370"/>
      <c r="M59" s="369"/>
      <c r="N59" s="369"/>
      <c r="O59" s="401">
        <f t="shared" si="13"/>
        <v>0</v>
      </c>
      <c r="P59" s="370"/>
      <c r="Q59" s="370"/>
      <c r="R59" s="370"/>
      <c r="S59" s="401">
        <f t="shared" si="16"/>
        <v>0</v>
      </c>
      <c r="T59" s="370"/>
      <c r="U59" s="370">
        <v>7</v>
      </c>
      <c r="V59" s="370">
        <v>1</v>
      </c>
      <c r="W59" s="401">
        <f t="shared" si="14"/>
        <v>8</v>
      </c>
      <c r="X59" s="370"/>
      <c r="Y59" s="370"/>
      <c r="Z59" s="370"/>
      <c r="AA59" s="401">
        <f t="shared" si="15"/>
        <v>0</v>
      </c>
      <c r="AB59" s="370"/>
      <c r="AC59" s="370"/>
      <c r="AD59" s="370"/>
      <c r="AE59" s="401">
        <f t="shared" si="11"/>
        <v>0</v>
      </c>
      <c r="AF59" s="406">
        <f t="shared" si="12"/>
        <v>8</v>
      </c>
    </row>
    <row r="60" spans="1:32" ht="40.5" customHeight="1" thickBot="1">
      <c r="A60" s="68">
        <f t="shared" si="9"/>
        <v>50</v>
      </c>
      <c r="B60" s="206" t="s">
        <v>79</v>
      </c>
      <c r="C60" s="207">
        <v>1991</v>
      </c>
      <c r="D60" s="74" t="s">
        <v>11</v>
      </c>
      <c r="E60" s="206" t="s">
        <v>223</v>
      </c>
      <c r="F60" s="206" t="s">
        <v>81</v>
      </c>
      <c r="G60" s="208" t="s">
        <v>177</v>
      </c>
      <c r="H60" s="370"/>
      <c r="I60" s="382"/>
      <c r="J60" s="382"/>
      <c r="K60" s="398">
        <f t="shared" si="10"/>
        <v>0</v>
      </c>
      <c r="L60" s="370"/>
      <c r="M60" s="370"/>
      <c r="N60" s="370"/>
      <c r="O60" s="401">
        <f t="shared" si="13"/>
        <v>0</v>
      </c>
      <c r="P60" s="370"/>
      <c r="Q60" s="370"/>
      <c r="R60" s="370"/>
      <c r="S60" s="401">
        <f t="shared" si="16"/>
        <v>0</v>
      </c>
      <c r="T60" s="370"/>
      <c r="U60" s="370"/>
      <c r="V60" s="370"/>
      <c r="W60" s="401">
        <f t="shared" si="14"/>
        <v>0</v>
      </c>
      <c r="X60" s="370">
        <v>1</v>
      </c>
      <c r="Y60" s="370">
        <v>1</v>
      </c>
      <c r="Z60" s="370">
        <v>1</v>
      </c>
      <c r="AA60" s="401">
        <f t="shared" si="15"/>
        <v>3</v>
      </c>
      <c r="AB60" s="370">
        <v>1</v>
      </c>
      <c r="AC60" s="370">
        <v>2</v>
      </c>
      <c r="AD60" s="370"/>
      <c r="AE60" s="401">
        <f t="shared" si="11"/>
        <v>3</v>
      </c>
      <c r="AF60" s="406">
        <f t="shared" si="12"/>
        <v>6</v>
      </c>
    </row>
    <row r="61" spans="1:32" ht="40.5" customHeight="1" thickBot="1">
      <c r="A61" s="68">
        <f t="shared" si="9"/>
        <v>51</v>
      </c>
      <c r="B61" s="86" t="s">
        <v>425</v>
      </c>
      <c r="C61" s="74">
        <v>1983</v>
      </c>
      <c r="D61" s="74" t="s">
        <v>69</v>
      </c>
      <c r="E61" s="86" t="s">
        <v>529</v>
      </c>
      <c r="F61" s="138" t="s">
        <v>5</v>
      </c>
      <c r="G61" s="138" t="s">
        <v>530</v>
      </c>
      <c r="H61" s="174"/>
      <c r="I61" s="381"/>
      <c r="J61" s="382"/>
      <c r="K61" s="398">
        <f t="shared" si="10"/>
        <v>0</v>
      </c>
      <c r="L61" s="370"/>
      <c r="M61" s="370"/>
      <c r="N61" s="370"/>
      <c r="O61" s="401">
        <f t="shared" si="13"/>
        <v>0</v>
      </c>
      <c r="P61" s="370">
        <v>1</v>
      </c>
      <c r="Q61" s="370">
        <v>4</v>
      </c>
      <c r="R61" s="370"/>
      <c r="S61" s="401">
        <f t="shared" si="16"/>
        <v>5</v>
      </c>
      <c r="T61" s="370"/>
      <c r="U61" s="370"/>
      <c r="V61" s="370"/>
      <c r="W61" s="401">
        <f t="shared" si="14"/>
        <v>0</v>
      </c>
      <c r="X61" s="370"/>
      <c r="Y61" s="370"/>
      <c r="Z61" s="370"/>
      <c r="AA61" s="401">
        <f t="shared" si="15"/>
        <v>0</v>
      </c>
      <c r="AB61" s="370"/>
      <c r="AC61" s="370"/>
      <c r="AD61" s="370"/>
      <c r="AE61" s="401">
        <f t="shared" si="11"/>
        <v>0</v>
      </c>
      <c r="AF61" s="406">
        <f t="shared" si="12"/>
        <v>5</v>
      </c>
    </row>
    <row r="62" spans="1:32" ht="30.75" customHeight="1" thickBot="1">
      <c r="A62" s="68">
        <f t="shared" si="9"/>
        <v>52</v>
      </c>
      <c r="B62" s="86" t="s">
        <v>35</v>
      </c>
      <c r="C62" s="74">
        <v>1974</v>
      </c>
      <c r="D62" s="74" t="s">
        <v>11</v>
      </c>
      <c r="E62" s="86" t="s">
        <v>226</v>
      </c>
      <c r="F62" s="86" t="s">
        <v>108</v>
      </c>
      <c r="G62" s="138" t="s">
        <v>67</v>
      </c>
      <c r="H62" s="174">
        <v>1</v>
      </c>
      <c r="I62" s="381">
        <v>1</v>
      </c>
      <c r="J62" s="382">
        <v>0</v>
      </c>
      <c r="K62" s="398">
        <f t="shared" si="10"/>
        <v>2</v>
      </c>
      <c r="L62" s="370">
        <v>2</v>
      </c>
      <c r="M62" s="370"/>
      <c r="N62" s="370"/>
      <c r="O62" s="401">
        <f t="shared" si="13"/>
        <v>2</v>
      </c>
      <c r="P62" s="370"/>
      <c r="Q62" s="370"/>
      <c r="R62" s="370"/>
      <c r="S62" s="401">
        <f t="shared" si="16"/>
        <v>0</v>
      </c>
      <c r="T62" s="370"/>
      <c r="U62" s="370"/>
      <c r="V62" s="370"/>
      <c r="W62" s="401">
        <f t="shared" si="14"/>
        <v>0</v>
      </c>
      <c r="X62" s="370"/>
      <c r="Y62" s="370"/>
      <c r="Z62" s="370"/>
      <c r="AA62" s="401">
        <f t="shared" si="15"/>
        <v>0</v>
      </c>
      <c r="AB62" s="370"/>
      <c r="AC62" s="370"/>
      <c r="AD62" s="370"/>
      <c r="AE62" s="401">
        <f t="shared" si="11"/>
        <v>0</v>
      </c>
      <c r="AF62" s="406">
        <f t="shared" si="12"/>
        <v>4</v>
      </c>
    </row>
    <row r="63" spans="1:32" ht="30.75" customHeight="1" thickBot="1">
      <c r="A63" s="68">
        <f t="shared" si="9"/>
        <v>53</v>
      </c>
      <c r="B63" s="86" t="s">
        <v>31</v>
      </c>
      <c r="C63" s="74">
        <v>1961</v>
      </c>
      <c r="D63" s="74" t="s">
        <v>21</v>
      </c>
      <c r="E63" s="86" t="s">
        <v>133</v>
      </c>
      <c r="F63" s="86" t="s">
        <v>5</v>
      </c>
      <c r="G63" s="138" t="s">
        <v>83</v>
      </c>
      <c r="H63" s="174">
        <v>1</v>
      </c>
      <c r="I63" s="381">
        <v>1</v>
      </c>
      <c r="J63" s="382">
        <v>0</v>
      </c>
      <c r="K63" s="398">
        <f t="shared" si="10"/>
        <v>2</v>
      </c>
      <c r="L63" s="370"/>
      <c r="M63" s="370"/>
      <c r="N63" s="370"/>
      <c r="O63" s="401">
        <f t="shared" si="13"/>
        <v>0</v>
      </c>
      <c r="P63" s="370"/>
      <c r="Q63" s="370"/>
      <c r="R63" s="370"/>
      <c r="S63" s="401">
        <f t="shared" si="16"/>
        <v>0</v>
      </c>
      <c r="T63" s="370"/>
      <c r="U63" s="370"/>
      <c r="V63" s="370"/>
      <c r="W63" s="401">
        <f t="shared" si="14"/>
        <v>0</v>
      </c>
      <c r="X63" s="370"/>
      <c r="Y63" s="370"/>
      <c r="Z63" s="370"/>
      <c r="AA63" s="401">
        <f t="shared" si="15"/>
        <v>0</v>
      </c>
      <c r="AB63" s="370"/>
      <c r="AC63" s="370"/>
      <c r="AD63" s="370"/>
      <c r="AE63" s="401">
        <f t="shared" si="11"/>
        <v>0</v>
      </c>
      <c r="AF63" s="406">
        <f t="shared" si="12"/>
        <v>2</v>
      </c>
    </row>
    <row r="64" spans="1:32" ht="30.75" customHeight="1" thickBot="1">
      <c r="A64" s="68">
        <f t="shared" si="9"/>
        <v>54</v>
      </c>
      <c r="B64" s="86" t="s">
        <v>700</v>
      </c>
      <c r="C64" s="74">
        <v>1983</v>
      </c>
      <c r="D64" s="74" t="s">
        <v>4</v>
      </c>
      <c r="E64" s="86" t="s">
        <v>762</v>
      </c>
      <c r="F64" s="148" t="s">
        <v>5</v>
      </c>
      <c r="G64" s="138" t="s">
        <v>592</v>
      </c>
      <c r="H64" s="174"/>
      <c r="I64" s="381"/>
      <c r="J64" s="382"/>
      <c r="K64" s="398">
        <f t="shared" si="10"/>
        <v>0</v>
      </c>
      <c r="L64" s="370"/>
      <c r="M64" s="370"/>
      <c r="N64" s="370"/>
      <c r="O64" s="401"/>
      <c r="P64" s="370"/>
      <c r="Q64" s="370"/>
      <c r="R64" s="370"/>
      <c r="S64" s="401"/>
      <c r="T64" s="370"/>
      <c r="U64" s="370"/>
      <c r="V64" s="370"/>
      <c r="W64" s="401"/>
      <c r="X64" s="370"/>
      <c r="Y64" s="370"/>
      <c r="Z64" s="370"/>
      <c r="AA64" s="401"/>
      <c r="AB64" s="370">
        <v>2</v>
      </c>
      <c r="AC64" s="370"/>
      <c r="AD64" s="370"/>
      <c r="AE64" s="401">
        <f t="shared" si="11"/>
        <v>2</v>
      </c>
      <c r="AF64" s="406">
        <f t="shared" si="12"/>
        <v>2</v>
      </c>
    </row>
    <row r="65" spans="1:32" ht="30.75" customHeight="1">
      <c r="A65" s="68">
        <f t="shared" si="9"/>
        <v>55</v>
      </c>
      <c r="B65" s="50" t="s">
        <v>199</v>
      </c>
      <c r="C65" s="50">
        <v>1958</v>
      </c>
      <c r="D65" s="50" t="s">
        <v>4</v>
      </c>
      <c r="E65" s="50" t="s">
        <v>233</v>
      </c>
      <c r="F65" s="50" t="s">
        <v>100</v>
      </c>
      <c r="G65" s="167" t="s">
        <v>101</v>
      </c>
      <c r="H65" s="174">
        <v>1</v>
      </c>
      <c r="I65" s="381">
        <v>0</v>
      </c>
      <c r="J65" s="382">
        <v>0</v>
      </c>
      <c r="K65" s="398">
        <f t="shared" si="10"/>
        <v>1</v>
      </c>
      <c r="L65" s="370"/>
      <c r="M65" s="370"/>
      <c r="N65" s="370"/>
      <c r="O65" s="401">
        <f>N65+M65+L65</f>
        <v>0</v>
      </c>
      <c r="P65" s="370"/>
      <c r="Q65" s="370"/>
      <c r="R65" s="370"/>
      <c r="S65" s="401">
        <f>R65+Q65+P65</f>
        <v>0</v>
      </c>
      <c r="T65" s="370"/>
      <c r="U65" s="370"/>
      <c r="V65" s="370"/>
      <c r="W65" s="401">
        <f>V65+U65+T65</f>
        <v>0</v>
      </c>
      <c r="X65" s="370"/>
      <c r="Y65" s="370"/>
      <c r="Z65" s="370"/>
      <c r="AA65" s="401">
        <f>Z65+Y65+X65</f>
        <v>0</v>
      </c>
      <c r="AB65" s="370"/>
      <c r="AC65" s="370"/>
      <c r="AD65" s="370"/>
      <c r="AE65" s="401">
        <f t="shared" si="11"/>
        <v>0</v>
      </c>
      <c r="AF65" s="406">
        <f t="shared" si="12"/>
        <v>1</v>
      </c>
    </row>
    <row r="66" spans="1:32" ht="30.75" customHeight="1">
      <c r="A66" s="126"/>
      <c r="B66" s="142"/>
      <c r="C66" s="66"/>
      <c r="D66" s="66"/>
      <c r="E66" s="142"/>
      <c r="F66" s="143"/>
      <c r="G66" s="144"/>
      <c r="H66" s="145"/>
      <c r="I66" s="145"/>
      <c r="J66" s="145"/>
      <c r="K66" s="399"/>
      <c r="L66" s="145"/>
      <c r="M66" s="145"/>
      <c r="N66" s="145"/>
      <c r="O66" s="399"/>
      <c r="P66" s="145"/>
      <c r="Q66" s="145"/>
      <c r="R66" s="145"/>
      <c r="S66" s="399"/>
      <c r="T66" s="145"/>
      <c r="U66" s="145"/>
      <c r="V66" s="145"/>
      <c r="W66" s="399"/>
      <c r="X66" s="145"/>
      <c r="Y66" s="145"/>
      <c r="Z66" s="145"/>
      <c r="AA66" s="399"/>
      <c r="AB66" s="145"/>
      <c r="AC66" s="145"/>
      <c r="AD66" s="145"/>
      <c r="AE66" s="399"/>
      <c r="AF66" s="407"/>
    </row>
    <row r="67" spans="1:32" ht="25.5" customHeight="1">
      <c r="E67" s="19" t="s">
        <v>260</v>
      </c>
      <c r="F67" s="82"/>
      <c r="G67" s="20" t="s">
        <v>278</v>
      </c>
      <c r="H67" s="58"/>
      <c r="L67" s="58"/>
      <c r="P67" s="58"/>
      <c r="T67" s="58"/>
      <c r="X67" s="58"/>
      <c r="AB67" s="58"/>
    </row>
    <row r="68" spans="1:32" ht="9" customHeight="1">
      <c r="E68" s="19"/>
      <c r="F68" s="82"/>
      <c r="G68" s="20"/>
      <c r="H68" s="58"/>
      <c r="L68" s="58"/>
      <c r="P68" s="58"/>
      <c r="T68" s="58"/>
      <c r="X68" s="58"/>
      <c r="AB68" s="58"/>
    </row>
    <row r="69" spans="1:32" ht="25.5" customHeight="1">
      <c r="E69" s="19" t="s">
        <v>261</v>
      </c>
      <c r="F69" s="82"/>
      <c r="G69" s="20" t="s">
        <v>262</v>
      </c>
      <c r="H69" s="58"/>
      <c r="L69" s="58"/>
      <c r="P69" s="58"/>
      <c r="T69" s="58"/>
      <c r="X69" s="58"/>
      <c r="AB69" s="58"/>
    </row>
    <row r="70" spans="1:32" ht="25.5" customHeight="1"/>
    <row r="71" spans="1:32" ht="25.5" customHeight="1"/>
    <row r="72" spans="1:32" ht="25.5" customHeight="1"/>
    <row r="73" spans="1:32" ht="25.5" customHeight="1"/>
    <row r="74" spans="1:32" ht="25.5" customHeight="1"/>
    <row r="75" spans="1:32" ht="25.5" customHeight="1"/>
    <row r="76" spans="1:32" ht="25.5" customHeight="1"/>
    <row r="77" spans="1:32" ht="25.5" customHeight="1"/>
    <row r="78" spans="1:32" ht="25.5" customHeight="1"/>
    <row r="79" spans="1:32" ht="25.5" customHeight="1"/>
    <row r="80" spans="1:32" ht="25.5" customHeight="1"/>
    <row r="81" ht="25.5" customHeight="1"/>
    <row r="82" ht="25.5" customHeight="1"/>
  </sheetData>
  <sortState ref="B9:AF63">
    <sortCondition descending="1" ref="AF9:AF63"/>
  </sortState>
  <mergeCells count="27">
    <mergeCell ref="AA9:AA10"/>
    <mergeCell ref="W9:W10"/>
    <mergeCell ref="E9:E10"/>
    <mergeCell ref="A2:H2"/>
    <mergeCell ref="A4:H4"/>
    <mergeCell ref="L9:N9"/>
    <mergeCell ref="O9:O10"/>
    <mergeCell ref="B7:AD8"/>
    <mergeCell ref="A6:AB6"/>
    <mergeCell ref="A5:AA5"/>
    <mergeCell ref="A3:Y3"/>
    <mergeCell ref="A1:Y1"/>
    <mergeCell ref="AB9:AD9"/>
    <mergeCell ref="AE9:AE10"/>
    <mergeCell ref="AF9:AF10"/>
    <mergeCell ref="K9:K10"/>
    <mergeCell ref="H9:J9"/>
    <mergeCell ref="F9:F10"/>
    <mergeCell ref="G9:G10"/>
    <mergeCell ref="A9:A10"/>
    <mergeCell ref="B9:B10"/>
    <mergeCell ref="C9:C10"/>
    <mergeCell ref="D9:D10"/>
    <mergeCell ref="P9:R9"/>
    <mergeCell ref="S9:S10"/>
    <mergeCell ref="T9:V9"/>
    <mergeCell ref="X9:Z9"/>
  </mergeCells>
  <pageMargins left="0.11811023622047245" right="0.11811023622047245" top="0.15748031496062992" bottom="0.15748031496062992" header="0.31496062992125984" footer="0.31496062992125984"/>
  <pageSetup paperSize="9"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48"/>
  <sheetViews>
    <sheetView topLeftCell="A13" zoomScale="36" zoomScaleNormal="36" zoomScaleSheetLayoutView="27" workbookViewId="0">
      <selection activeCell="G23" sqref="G23"/>
    </sheetView>
  </sheetViews>
  <sheetFormatPr defaultRowHeight="27"/>
  <cols>
    <col min="1" max="1" width="10.85546875" style="5" customWidth="1"/>
    <col min="2" max="2" width="66.85546875" style="6" customWidth="1"/>
    <col min="3" max="3" width="24.28515625" style="5" customWidth="1"/>
    <col min="4" max="4" width="14.5703125" style="5" customWidth="1"/>
    <col min="5" max="5" width="66.85546875" style="5" customWidth="1"/>
    <col min="6" max="6" width="61.5703125" style="49" customWidth="1"/>
    <col min="7" max="7" width="59.85546875" style="5" customWidth="1"/>
    <col min="8" max="8" width="11.7109375" style="5" customWidth="1"/>
    <col min="9" max="9" width="11.42578125" style="5" customWidth="1"/>
    <col min="10" max="10" width="10.42578125" style="5" customWidth="1"/>
    <col min="11" max="11" width="11.28515625" style="5" customWidth="1"/>
    <col min="12" max="12" width="11.7109375" style="5" customWidth="1"/>
    <col min="13" max="13" width="14" style="5" customWidth="1"/>
    <col min="14" max="14" width="13.28515625" style="5" customWidth="1"/>
    <col min="15" max="15" width="13.85546875" style="5" customWidth="1"/>
    <col min="16" max="16" width="11.42578125" style="5" customWidth="1"/>
    <col min="17" max="17" width="12" style="5" customWidth="1"/>
    <col min="18" max="18" width="13.28515625" style="5" customWidth="1"/>
    <col min="19" max="19" width="13.85546875" style="5" customWidth="1"/>
    <col min="20" max="20" width="11.7109375" style="5" customWidth="1"/>
    <col min="21" max="21" width="14" style="5" customWidth="1"/>
    <col min="22" max="22" width="13.28515625" style="5" customWidth="1"/>
    <col min="23" max="23" width="17.85546875" style="5" customWidth="1"/>
    <col min="24" max="24" width="11.7109375" style="5" customWidth="1"/>
    <col min="25" max="25" width="14" style="5" customWidth="1"/>
    <col min="26" max="26" width="13.28515625" style="5" customWidth="1"/>
    <col min="27" max="27" width="17.85546875" style="5" customWidth="1"/>
    <col min="28" max="28" width="11.7109375" style="5" customWidth="1"/>
    <col min="29" max="29" width="14" style="5" customWidth="1"/>
    <col min="30" max="30" width="13.28515625" style="5" customWidth="1"/>
    <col min="31" max="31" width="17.85546875" style="5" customWidth="1"/>
    <col min="32" max="32" width="15.42578125" style="256" customWidth="1"/>
    <col min="33" max="16384" width="9.140625" style="5"/>
  </cols>
  <sheetData>
    <row r="1" spans="1:32" s="1" customFormat="1" ht="33.75" customHeight="1">
      <c r="A1" s="582" t="s">
        <v>206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F1" s="2"/>
    </row>
    <row r="2" spans="1:32" s="1" customFormat="1" ht="24" customHeigh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F2" s="2"/>
    </row>
    <row r="3" spans="1:32" s="1" customFormat="1" ht="30" customHeight="1">
      <c r="A3" s="605" t="s">
        <v>454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F3" s="2"/>
    </row>
    <row r="4" spans="1:32" s="1" customFormat="1" ht="27" customHeight="1">
      <c r="A4" s="668" t="s">
        <v>456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F4" s="2"/>
    </row>
    <row r="5" spans="1:32" s="1" customFormat="1" ht="37.5" customHeight="1">
      <c r="A5" s="66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F5" s="2"/>
    </row>
    <row r="6" spans="1:32" s="1" customFormat="1" ht="30.75" customHeight="1">
      <c r="A6" s="564" t="s">
        <v>207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F6" s="2"/>
    </row>
    <row r="7" spans="1:32" s="48" customFormat="1" ht="56.25" customHeight="1">
      <c r="A7" s="459"/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</row>
    <row r="8" spans="1:32" s="1" customFormat="1" ht="30.75" customHeight="1" thickBot="1">
      <c r="A8" s="28"/>
      <c r="B8" s="28"/>
      <c r="C8" s="28"/>
      <c r="D8" s="28"/>
      <c r="E8" s="61"/>
      <c r="F8" s="28"/>
      <c r="G8" s="28"/>
      <c r="H8" s="29"/>
      <c r="I8" s="29"/>
      <c r="L8" s="62"/>
      <c r="M8" s="62"/>
      <c r="P8" s="154"/>
      <c r="Q8" s="154"/>
      <c r="T8" s="197"/>
      <c r="U8" s="197"/>
      <c r="X8" s="204"/>
      <c r="Y8" s="204"/>
      <c r="AB8" s="252"/>
      <c r="AC8" s="252"/>
      <c r="AF8" s="2"/>
    </row>
    <row r="9" spans="1:32" s="2" customFormat="1" ht="69.75" customHeight="1">
      <c r="A9" s="572" t="s">
        <v>259</v>
      </c>
      <c r="B9" s="675" t="s">
        <v>209</v>
      </c>
      <c r="C9" s="675" t="s">
        <v>210</v>
      </c>
      <c r="D9" s="675" t="s">
        <v>0</v>
      </c>
      <c r="E9" s="675" t="s">
        <v>1</v>
      </c>
      <c r="F9" s="675" t="s">
        <v>2</v>
      </c>
      <c r="G9" s="673" t="s">
        <v>3</v>
      </c>
      <c r="H9" s="669" t="s">
        <v>300</v>
      </c>
      <c r="I9" s="670"/>
      <c r="J9" s="670"/>
      <c r="K9" s="475"/>
      <c r="L9" s="669" t="s">
        <v>383</v>
      </c>
      <c r="M9" s="670"/>
      <c r="N9" s="670"/>
      <c r="O9" s="470"/>
      <c r="P9" s="669" t="s">
        <v>598</v>
      </c>
      <c r="Q9" s="670"/>
      <c r="R9" s="670"/>
      <c r="S9" s="470"/>
      <c r="T9" s="669" t="s">
        <v>604</v>
      </c>
      <c r="U9" s="670"/>
      <c r="V9" s="670"/>
      <c r="W9" s="671" t="s">
        <v>632</v>
      </c>
      <c r="X9" s="669" t="s">
        <v>699</v>
      </c>
      <c r="Y9" s="670"/>
      <c r="Z9" s="670"/>
      <c r="AA9" s="671" t="s">
        <v>746</v>
      </c>
      <c r="AB9" s="669" t="s">
        <v>729</v>
      </c>
      <c r="AC9" s="670"/>
      <c r="AD9" s="670"/>
      <c r="AE9" s="671" t="s">
        <v>809</v>
      </c>
      <c r="AF9" s="25"/>
    </row>
    <row r="10" spans="1:32" s="2" customFormat="1" ht="189.75" customHeight="1">
      <c r="A10" s="667"/>
      <c r="B10" s="676"/>
      <c r="C10" s="676"/>
      <c r="D10" s="676"/>
      <c r="E10" s="676"/>
      <c r="F10" s="676"/>
      <c r="G10" s="674"/>
      <c r="H10" s="476" t="s">
        <v>298</v>
      </c>
      <c r="I10" s="477" t="s">
        <v>293</v>
      </c>
      <c r="J10" s="478" t="s">
        <v>294</v>
      </c>
      <c r="K10" s="471" t="s">
        <v>633</v>
      </c>
      <c r="L10" s="476" t="s">
        <v>384</v>
      </c>
      <c r="M10" s="476" t="s">
        <v>381</v>
      </c>
      <c r="N10" s="476" t="s">
        <v>382</v>
      </c>
      <c r="O10" s="472" t="s">
        <v>634</v>
      </c>
      <c r="P10" s="473">
        <v>41425</v>
      </c>
      <c r="Q10" s="473">
        <v>41426</v>
      </c>
      <c r="R10" s="473">
        <v>41427</v>
      </c>
      <c r="S10" s="470"/>
      <c r="T10" s="476">
        <v>41460</v>
      </c>
      <c r="U10" s="476">
        <v>41461</v>
      </c>
      <c r="V10" s="476">
        <v>41462</v>
      </c>
      <c r="W10" s="672"/>
      <c r="X10" s="473" t="s">
        <v>696</v>
      </c>
      <c r="Y10" s="473" t="s">
        <v>704</v>
      </c>
      <c r="Z10" s="473" t="s">
        <v>705</v>
      </c>
      <c r="AA10" s="672"/>
      <c r="AB10" s="473" t="s">
        <v>696</v>
      </c>
      <c r="AC10" s="473" t="s">
        <v>704</v>
      </c>
      <c r="AD10" s="473" t="s">
        <v>705</v>
      </c>
      <c r="AE10" s="672"/>
      <c r="AF10" s="474"/>
    </row>
    <row r="11" spans="1:32" s="3" customFormat="1" ht="56.25" customHeight="1">
      <c r="A11" s="129">
        <v>1</v>
      </c>
      <c r="B11" s="487" t="s">
        <v>185</v>
      </c>
      <c r="C11" s="487">
        <v>1995</v>
      </c>
      <c r="D11" s="487" t="s">
        <v>148</v>
      </c>
      <c r="E11" s="487" t="s">
        <v>186</v>
      </c>
      <c r="F11" s="487" t="s">
        <v>8</v>
      </c>
      <c r="G11" s="488" t="s">
        <v>9</v>
      </c>
      <c r="H11" s="479">
        <v>3</v>
      </c>
      <c r="I11" s="479">
        <v>4</v>
      </c>
      <c r="J11" s="480">
        <v>3</v>
      </c>
      <c r="K11" s="481">
        <f t="shared" ref="K11:K23" si="0">J11+I11+H11</f>
        <v>10</v>
      </c>
      <c r="L11" s="480">
        <v>9</v>
      </c>
      <c r="M11" s="480">
        <v>5</v>
      </c>
      <c r="N11" s="480">
        <v>7</v>
      </c>
      <c r="O11" s="482">
        <f t="shared" ref="O11:O23" si="1">N11+M11+L11</f>
        <v>21</v>
      </c>
      <c r="P11" s="480">
        <v>2</v>
      </c>
      <c r="Q11" s="480"/>
      <c r="R11" s="480"/>
      <c r="S11" s="482">
        <f t="shared" ref="S11:S23" si="2">SUM(P11:R11)</f>
        <v>2</v>
      </c>
      <c r="T11" s="480"/>
      <c r="U11" s="480"/>
      <c r="V11" s="480"/>
      <c r="W11" s="482">
        <f t="shared" ref="W11:W23" si="3">V11+U11+T11</f>
        <v>0</v>
      </c>
      <c r="X11" s="479"/>
      <c r="Y11" s="479"/>
      <c r="Z11" s="479"/>
      <c r="AA11" s="482">
        <f t="shared" ref="AA11:AA23" si="4">Z11+Y11+X11</f>
        <v>0</v>
      </c>
      <c r="AB11" s="479"/>
      <c r="AC11" s="479"/>
      <c r="AD11" s="479"/>
      <c r="AE11" s="483">
        <f t="shared" ref="AE11:AE32" si="5">AD11+AC11+AB11</f>
        <v>0</v>
      </c>
      <c r="AF11" s="484">
        <f t="shared" ref="AF11:AF32" si="6">AE11+AA11+W11+S11+O11+K11</f>
        <v>33</v>
      </c>
    </row>
    <row r="12" spans="1:32" s="3" customFormat="1" ht="56.25" customHeight="1">
      <c r="A12" s="129">
        <f>A11+1</f>
        <v>2</v>
      </c>
      <c r="B12" s="487" t="s">
        <v>112</v>
      </c>
      <c r="C12" s="487">
        <f>2013-15</f>
        <v>1998</v>
      </c>
      <c r="D12" s="487" t="s">
        <v>72</v>
      </c>
      <c r="E12" s="487" t="s">
        <v>113</v>
      </c>
      <c r="F12" s="487" t="s">
        <v>32</v>
      </c>
      <c r="G12" s="488" t="s">
        <v>33</v>
      </c>
      <c r="H12" s="479">
        <v>4</v>
      </c>
      <c r="I12" s="479">
        <v>3</v>
      </c>
      <c r="J12" s="480">
        <v>1</v>
      </c>
      <c r="K12" s="481">
        <f t="shared" si="0"/>
        <v>8</v>
      </c>
      <c r="L12" s="480">
        <v>10</v>
      </c>
      <c r="M12" s="480">
        <v>7</v>
      </c>
      <c r="N12" s="480">
        <v>3</v>
      </c>
      <c r="O12" s="482">
        <f t="shared" si="1"/>
        <v>20</v>
      </c>
      <c r="P12" s="480"/>
      <c r="Q12" s="480"/>
      <c r="R12" s="480"/>
      <c r="S12" s="482">
        <f t="shared" si="2"/>
        <v>0</v>
      </c>
      <c r="T12" s="480"/>
      <c r="U12" s="480"/>
      <c r="V12" s="480"/>
      <c r="W12" s="482">
        <f t="shared" si="3"/>
        <v>0</v>
      </c>
      <c r="X12" s="479"/>
      <c r="Y12" s="479"/>
      <c r="Z12" s="479"/>
      <c r="AA12" s="482">
        <f t="shared" si="4"/>
        <v>0</v>
      </c>
      <c r="AB12" s="479">
        <v>2</v>
      </c>
      <c r="AC12" s="479"/>
      <c r="AD12" s="479"/>
      <c r="AE12" s="483">
        <f t="shared" si="5"/>
        <v>2</v>
      </c>
      <c r="AF12" s="484">
        <f t="shared" si="6"/>
        <v>30</v>
      </c>
    </row>
    <row r="13" spans="1:32" s="3" customFormat="1" ht="56.25" customHeight="1">
      <c r="A13" s="129">
        <f t="shared" ref="A13:A32" si="7">A12+1</f>
        <v>3</v>
      </c>
      <c r="B13" s="489" t="s">
        <v>385</v>
      </c>
      <c r="C13" s="485">
        <v>1996</v>
      </c>
      <c r="D13" s="485" t="s">
        <v>4</v>
      </c>
      <c r="E13" s="485" t="s">
        <v>386</v>
      </c>
      <c r="F13" s="485" t="s">
        <v>308</v>
      </c>
      <c r="G13" s="485" t="s">
        <v>387</v>
      </c>
      <c r="H13" s="485"/>
      <c r="I13" s="485"/>
      <c r="J13" s="486"/>
      <c r="K13" s="481">
        <f t="shared" si="0"/>
        <v>0</v>
      </c>
      <c r="L13" s="486">
        <v>7</v>
      </c>
      <c r="M13" s="486">
        <v>6</v>
      </c>
      <c r="N13" s="486">
        <v>8</v>
      </c>
      <c r="O13" s="482">
        <f t="shared" si="1"/>
        <v>21</v>
      </c>
      <c r="P13" s="480"/>
      <c r="Q13" s="480"/>
      <c r="R13" s="480"/>
      <c r="S13" s="482">
        <f t="shared" si="2"/>
        <v>0</v>
      </c>
      <c r="T13" s="480"/>
      <c r="U13" s="480"/>
      <c r="V13" s="480"/>
      <c r="W13" s="482">
        <f t="shared" si="3"/>
        <v>0</v>
      </c>
      <c r="X13" s="479"/>
      <c r="Y13" s="479"/>
      <c r="Z13" s="479"/>
      <c r="AA13" s="482">
        <f t="shared" si="4"/>
        <v>0</v>
      </c>
      <c r="AB13" s="479"/>
      <c r="AC13" s="479">
        <v>3</v>
      </c>
      <c r="AD13" s="479">
        <v>2</v>
      </c>
      <c r="AE13" s="483">
        <f t="shared" si="5"/>
        <v>5</v>
      </c>
      <c r="AF13" s="484">
        <f t="shared" si="6"/>
        <v>26</v>
      </c>
    </row>
    <row r="14" spans="1:32" s="3" customFormat="1" ht="56.25" customHeight="1">
      <c r="A14" s="129">
        <f t="shared" si="7"/>
        <v>4</v>
      </c>
      <c r="B14" s="489" t="s">
        <v>388</v>
      </c>
      <c r="C14" s="485">
        <v>1995</v>
      </c>
      <c r="D14" s="485" t="s">
        <v>4</v>
      </c>
      <c r="E14" s="489" t="s">
        <v>389</v>
      </c>
      <c r="F14" s="487" t="s">
        <v>32</v>
      </c>
      <c r="G14" s="488" t="s">
        <v>33</v>
      </c>
      <c r="H14" s="485">
        <v>0</v>
      </c>
      <c r="I14" s="485">
        <v>0</v>
      </c>
      <c r="J14" s="486"/>
      <c r="K14" s="481">
        <f t="shared" si="0"/>
        <v>0</v>
      </c>
      <c r="L14" s="486">
        <v>8</v>
      </c>
      <c r="M14" s="486">
        <v>1</v>
      </c>
      <c r="N14" s="486">
        <v>6</v>
      </c>
      <c r="O14" s="482">
        <f t="shared" si="1"/>
        <v>15</v>
      </c>
      <c r="P14" s="480"/>
      <c r="Q14" s="480"/>
      <c r="R14" s="480"/>
      <c r="S14" s="482">
        <f t="shared" si="2"/>
        <v>0</v>
      </c>
      <c r="T14" s="480"/>
      <c r="U14" s="480"/>
      <c r="V14" s="480"/>
      <c r="W14" s="482">
        <f t="shared" si="3"/>
        <v>0</v>
      </c>
      <c r="X14" s="479"/>
      <c r="Y14" s="479"/>
      <c r="Z14" s="479"/>
      <c r="AA14" s="482">
        <f t="shared" si="4"/>
        <v>0</v>
      </c>
      <c r="AB14" s="479"/>
      <c r="AC14" s="479"/>
      <c r="AD14" s="479"/>
      <c r="AE14" s="483">
        <f t="shared" si="5"/>
        <v>0</v>
      </c>
      <c r="AF14" s="484">
        <f t="shared" si="6"/>
        <v>15</v>
      </c>
    </row>
    <row r="15" spans="1:32" s="3" customFormat="1" ht="108.75" customHeight="1">
      <c r="A15" s="129">
        <f t="shared" si="7"/>
        <v>5</v>
      </c>
      <c r="B15" s="487" t="s">
        <v>130</v>
      </c>
      <c r="C15" s="487">
        <v>1998</v>
      </c>
      <c r="D15" s="487" t="s">
        <v>72</v>
      </c>
      <c r="E15" s="487" t="s">
        <v>131</v>
      </c>
      <c r="F15" s="487" t="s">
        <v>132</v>
      </c>
      <c r="G15" s="488" t="s">
        <v>23</v>
      </c>
      <c r="H15" s="479">
        <v>2</v>
      </c>
      <c r="I15" s="479">
        <v>2</v>
      </c>
      <c r="J15" s="480">
        <v>2</v>
      </c>
      <c r="K15" s="481">
        <f t="shared" si="0"/>
        <v>6</v>
      </c>
      <c r="L15" s="480"/>
      <c r="M15" s="480">
        <v>3</v>
      </c>
      <c r="N15" s="480">
        <v>5</v>
      </c>
      <c r="O15" s="482">
        <f t="shared" si="1"/>
        <v>8</v>
      </c>
      <c r="P15" s="480"/>
      <c r="Q15" s="480"/>
      <c r="R15" s="480"/>
      <c r="S15" s="482">
        <f t="shared" si="2"/>
        <v>0</v>
      </c>
      <c r="T15" s="480"/>
      <c r="U15" s="480"/>
      <c r="V15" s="480"/>
      <c r="W15" s="482">
        <f t="shared" si="3"/>
        <v>0</v>
      </c>
      <c r="X15" s="479"/>
      <c r="Y15" s="479"/>
      <c r="Z15" s="479"/>
      <c r="AA15" s="482">
        <f t="shared" si="4"/>
        <v>0</v>
      </c>
      <c r="AB15" s="479"/>
      <c r="AC15" s="479"/>
      <c r="AD15" s="479"/>
      <c r="AE15" s="483">
        <f t="shared" si="5"/>
        <v>0</v>
      </c>
      <c r="AF15" s="484">
        <f t="shared" si="6"/>
        <v>14</v>
      </c>
    </row>
    <row r="16" spans="1:32" s="3" customFormat="1" ht="56.25" customHeight="1">
      <c r="A16" s="129">
        <f t="shared" si="7"/>
        <v>6</v>
      </c>
      <c r="B16" s="489" t="s">
        <v>390</v>
      </c>
      <c r="C16" s="485">
        <v>1995</v>
      </c>
      <c r="D16" s="485" t="s">
        <v>4</v>
      </c>
      <c r="E16" s="485" t="s">
        <v>851</v>
      </c>
      <c r="F16" s="485" t="s">
        <v>392</v>
      </c>
      <c r="G16" s="485" t="s">
        <v>393</v>
      </c>
      <c r="H16" s="485"/>
      <c r="I16" s="485"/>
      <c r="J16" s="486"/>
      <c r="K16" s="481">
        <f t="shared" si="0"/>
        <v>0</v>
      </c>
      <c r="L16" s="486"/>
      <c r="M16" s="486"/>
      <c r="N16" s="486">
        <v>4</v>
      </c>
      <c r="O16" s="482">
        <f t="shared" si="1"/>
        <v>4</v>
      </c>
      <c r="P16" s="480"/>
      <c r="Q16" s="480"/>
      <c r="R16" s="480"/>
      <c r="S16" s="482">
        <f t="shared" si="2"/>
        <v>0</v>
      </c>
      <c r="T16" s="480"/>
      <c r="U16" s="480"/>
      <c r="V16" s="480"/>
      <c r="W16" s="482">
        <f t="shared" si="3"/>
        <v>0</v>
      </c>
      <c r="X16" s="479"/>
      <c r="Y16" s="479"/>
      <c r="Z16" s="479"/>
      <c r="AA16" s="482">
        <f t="shared" si="4"/>
        <v>0</v>
      </c>
      <c r="AB16" s="479"/>
      <c r="AC16" s="479"/>
      <c r="AD16" s="479">
        <v>5</v>
      </c>
      <c r="AE16" s="483">
        <f t="shared" si="5"/>
        <v>5</v>
      </c>
      <c r="AF16" s="484">
        <f t="shared" si="6"/>
        <v>9</v>
      </c>
    </row>
    <row r="17" spans="1:32" s="3" customFormat="1" ht="56.25" customHeight="1">
      <c r="A17" s="129">
        <f t="shared" si="7"/>
        <v>7</v>
      </c>
      <c r="B17" s="489" t="s">
        <v>395</v>
      </c>
      <c r="C17" s="485">
        <v>1996</v>
      </c>
      <c r="D17" s="487" t="s">
        <v>72</v>
      </c>
      <c r="E17" s="485" t="s">
        <v>413</v>
      </c>
      <c r="F17" s="485" t="s">
        <v>593</v>
      </c>
      <c r="G17" s="488" t="s">
        <v>33</v>
      </c>
      <c r="H17" s="485"/>
      <c r="I17" s="485"/>
      <c r="J17" s="486"/>
      <c r="K17" s="481">
        <f t="shared" si="0"/>
        <v>0</v>
      </c>
      <c r="L17" s="486">
        <v>6</v>
      </c>
      <c r="M17" s="486">
        <v>2</v>
      </c>
      <c r="N17" s="486"/>
      <c r="O17" s="482">
        <f t="shared" si="1"/>
        <v>8</v>
      </c>
      <c r="P17" s="480"/>
      <c r="Q17" s="480"/>
      <c r="R17" s="480"/>
      <c r="S17" s="482">
        <f t="shared" si="2"/>
        <v>0</v>
      </c>
      <c r="T17" s="480"/>
      <c r="U17" s="480"/>
      <c r="V17" s="480"/>
      <c r="W17" s="482">
        <f t="shared" si="3"/>
        <v>0</v>
      </c>
      <c r="X17" s="479"/>
      <c r="Y17" s="479"/>
      <c r="Z17" s="479"/>
      <c r="AA17" s="482">
        <f t="shared" si="4"/>
        <v>0</v>
      </c>
      <c r="AB17" s="479"/>
      <c r="AC17" s="479"/>
      <c r="AD17" s="479"/>
      <c r="AE17" s="483">
        <f t="shared" si="5"/>
        <v>0</v>
      </c>
      <c r="AF17" s="484">
        <f t="shared" si="6"/>
        <v>8</v>
      </c>
    </row>
    <row r="18" spans="1:32" s="3" customFormat="1" ht="98.25" customHeight="1">
      <c r="A18" s="129">
        <f t="shared" si="7"/>
        <v>8</v>
      </c>
      <c r="B18" s="487" t="s">
        <v>628</v>
      </c>
      <c r="C18" s="487">
        <v>1996</v>
      </c>
      <c r="D18" s="487"/>
      <c r="E18" s="487" t="s">
        <v>629</v>
      </c>
      <c r="F18" s="487" t="s">
        <v>630</v>
      </c>
      <c r="G18" s="488" t="s">
        <v>631</v>
      </c>
      <c r="H18" s="479"/>
      <c r="I18" s="479"/>
      <c r="J18" s="480"/>
      <c r="K18" s="481">
        <f t="shared" si="0"/>
        <v>0</v>
      </c>
      <c r="L18" s="480"/>
      <c r="M18" s="480"/>
      <c r="N18" s="480"/>
      <c r="O18" s="482">
        <f t="shared" si="1"/>
        <v>0</v>
      </c>
      <c r="P18" s="480"/>
      <c r="Q18" s="480"/>
      <c r="R18" s="480"/>
      <c r="S18" s="482">
        <f t="shared" si="2"/>
        <v>0</v>
      </c>
      <c r="T18" s="480">
        <v>1</v>
      </c>
      <c r="U18" s="480">
        <v>4</v>
      </c>
      <c r="V18" s="480">
        <v>3</v>
      </c>
      <c r="W18" s="482">
        <f t="shared" si="3"/>
        <v>8</v>
      </c>
      <c r="X18" s="479"/>
      <c r="Y18" s="479"/>
      <c r="Z18" s="479"/>
      <c r="AA18" s="482">
        <f t="shared" si="4"/>
        <v>0</v>
      </c>
      <c r="AB18" s="479"/>
      <c r="AC18" s="479"/>
      <c r="AD18" s="479"/>
      <c r="AE18" s="483">
        <f t="shared" si="5"/>
        <v>0</v>
      </c>
      <c r="AF18" s="484">
        <f t="shared" si="6"/>
        <v>8</v>
      </c>
    </row>
    <row r="19" spans="1:32" ht="39.75" customHeight="1">
      <c r="A19" s="129">
        <f t="shared" si="7"/>
        <v>9</v>
      </c>
      <c r="B19" s="487" t="s">
        <v>430</v>
      </c>
      <c r="C19" s="487">
        <v>1996</v>
      </c>
      <c r="D19" s="487"/>
      <c r="E19" s="487" t="s">
        <v>717</v>
      </c>
      <c r="F19" s="487" t="s">
        <v>41</v>
      </c>
      <c r="G19" s="488" t="s">
        <v>400</v>
      </c>
      <c r="H19" s="479"/>
      <c r="I19" s="479"/>
      <c r="J19" s="480"/>
      <c r="K19" s="481">
        <f t="shared" si="0"/>
        <v>0</v>
      </c>
      <c r="L19" s="480"/>
      <c r="M19" s="480"/>
      <c r="N19" s="480"/>
      <c r="O19" s="482">
        <f t="shared" si="1"/>
        <v>0</v>
      </c>
      <c r="P19" s="480"/>
      <c r="Q19" s="480"/>
      <c r="R19" s="480"/>
      <c r="S19" s="482">
        <f t="shared" si="2"/>
        <v>0</v>
      </c>
      <c r="T19" s="480"/>
      <c r="U19" s="480"/>
      <c r="V19" s="480"/>
      <c r="W19" s="482">
        <f t="shared" si="3"/>
        <v>0</v>
      </c>
      <c r="X19" s="479"/>
      <c r="Y19" s="479">
        <v>2</v>
      </c>
      <c r="Z19" s="479">
        <v>3</v>
      </c>
      <c r="AA19" s="482">
        <f t="shared" si="4"/>
        <v>5</v>
      </c>
      <c r="AB19" s="479">
        <v>3</v>
      </c>
      <c r="AC19" s="479"/>
      <c r="AD19" s="479"/>
      <c r="AE19" s="483">
        <f t="shared" si="5"/>
        <v>3</v>
      </c>
      <c r="AF19" s="484">
        <f t="shared" si="6"/>
        <v>8</v>
      </c>
    </row>
    <row r="20" spans="1:32" ht="39.75" customHeight="1">
      <c r="A20" s="129">
        <f t="shared" si="7"/>
        <v>10</v>
      </c>
      <c r="B20" s="487" t="s">
        <v>635</v>
      </c>
      <c r="C20" s="487">
        <v>1997</v>
      </c>
      <c r="D20" s="487" t="s">
        <v>148</v>
      </c>
      <c r="E20" s="487" t="s">
        <v>636</v>
      </c>
      <c r="F20" s="487" t="s">
        <v>62</v>
      </c>
      <c r="G20" s="488" t="s">
        <v>429</v>
      </c>
      <c r="H20" s="479"/>
      <c r="I20" s="479"/>
      <c r="J20" s="480"/>
      <c r="K20" s="481">
        <f t="shared" si="0"/>
        <v>0</v>
      </c>
      <c r="L20" s="480"/>
      <c r="M20" s="480"/>
      <c r="N20" s="480"/>
      <c r="O20" s="482">
        <f t="shared" si="1"/>
        <v>0</v>
      </c>
      <c r="P20" s="480"/>
      <c r="Q20" s="480"/>
      <c r="R20" s="480"/>
      <c r="S20" s="482">
        <f t="shared" si="2"/>
        <v>0</v>
      </c>
      <c r="T20" s="480">
        <v>4</v>
      </c>
      <c r="U20" s="480">
        <v>3</v>
      </c>
      <c r="V20" s="480"/>
      <c r="W20" s="482">
        <f t="shared" si="3"/>
        <v>7</v>
      </c>
      <c r="X20" s="479"/>
      <c r="Y20" s="479"/>
      <c r="Z20" s="479"/>
      <c r="AA20" s="482">
        <f t="shared" si="4"/>
        <v>0</v>
      </c>
      <c r="AB20" s="479"/>
      <c r="AC20" s="479"/>
      <c r="AD20" s="479"/>
      <c r="AE20" s="483">
        <f t="shared" si="5"/>
        <v>0</v>
      </c>
      <c r="AF20" s="484">
        <f t="shared" si="6"/>
        <v>7</v>
      </c>
    </row>
    <row r="21" spans="1:32" ht="79.5" customHeight="1">
      <c r="A21" s="129">
        <f t="shared" si="7"/>
        <v>11</v>
      </c>
      <c r="B21" s="489" t="s">
        <v>385</v>
      </c>
      <c r="C21" s="485">
        <v>1996</v>
      </c>
      <c r="D21" s="485" t="s">
        <v>4</v>
      </c>
      <c r="E21" s="485" t="s">
        <v>394</v>
      </c>
      <c r="F21" s="485" t="s">
        <v>308</v>
      </c>
      <c r="G21" s="485" t="s">
        <v>387</v>
      </c>
      <c r="H21" s="485"/>
      <c r="I21" s="485"/>
      <c r="J21" s="486"/>
      <c r="K21" s="481">
        <f t="shared" si="0"/>
        <v>0</v>
      </c>
      <c r="L21" s="486"/>
      <c r="M21" s="486">
        <v>4</v>
      </c>
      <c r="N21" s="486">
        <v>2</v>
      </c>
      <c r="O21" s="482">
        <f t="shared" si="1"/>
        <v>6</v>
      </c>
      <c r="P21" s="480"/>
      <c r="Q21" s="480"/>
      <c r="R21" s="480"/>
      <c r="S21" s="482">
        <f t="shared" si="2"/>
        <v>0</v>
      </c>
      <c r="T21" s="480"/>
      <c r="U21" s="480"/>
      <c r="V21" s="480"/>
      <c r="W21" s="482">
        <f t="shared" si="3"/>
        <v>0</v>
      </c>
      <c r="X21" s="479"/>
      <c r="Y21" s="479"/>
      <c r="Z21" s="479"/>
      <c r="AA21" s="482">
        <f t="shared" si="4"/>
        <v>0</v>
      </c>
      <c r="AB21" s="479"/>
      <c r="AC21" s="479"/>
      <c r="AD21" s="479"/>
      <c r="AE21" s="483">
        <f t="shared" si="5"/>
        <v>0</v>
      </c>
      <c r="AF21" s="484">
        <f t="shared" si="6"/>
        <v>6</v>
      </c>
    </row>
    <row r="22" spans="1:32" ht="39.75" customHeight="1">
      <c r="A22" s="129">
        <f t="shared" si="7"/>
        <v>12</v>
      </c>
      <c r="B22" s="487" t="s">
        <v>712</v>
      </c>
      <c r="C22" s="487">
        <v>1996</v>
      </c>
      <c r="D22" s="487" t="s">
        <v>72</v>
      </c>
      <c r="E22" s="487" t="s">
        <v>713</v>
      </c>
      <c r="F22" s="487" t="s">
        <v>714</v>
      </c>
      <c r="G22" s="488" t="s">
        <v>39</v>
      </c>
      <c r="H22" s="479"/>
      <c r="I22" s="479"/>
      <c r="J22" s="480"/>
      <c r="K22" s="481">
        <f t="shared" si="0"/>
        <v>0</v>
      </c>
      <c r="L22" s="480"/>
      <c r="M22" s="480"/>
      <c r="N22" s="480"/>
      <c r="O22" s="482">
        <f t="shared" si="1"/>
        <v>0</v>
      </c>
      <c r="P22" s="480"/>
      <c r="Q22" s="480"/>
      <c r="R22" s="480"/>
      <c r="S22" s="482">
        <f t="shared" si="2"/>
        <v>0</v>
      </c>
      <c r="T22" s="480"/>
      <c r="U22" s="480"/>
      <c r="V22" s="480"/>
      <c r="W22" s="482">
        <f t="shared" si="3"/>
        <v>0</v>
      </c>
      <c r="X22" s="479"/>
      <c r="Y22" s="479">
        <v>4</v>
      </c>
      <c r="Z22" s="479">
        <v>2</v>
      </c>
      <c r="AA22" s="482">
        <f t="shared" si="4"/>
        <v>6</v>
      </c>
      <c r="AB22" s="479"/>
      <c r="AC22" s="479"/>
      <c r="AD22" s="479"/>
      <c r="AE22" s="483">
        <f t="shared" si="5"/>
        <v>0</v>
      </c>
      <c r="AF22" s="484">
        <f t="shared" si="6"/>
        <v>6</v>
      </c>
    </row>
    <row r="23" spans="1:32" ht="39.75" customHeight="1">
      <c r="A23" s="129">
        <f t="shared" si="7"/>
        <v>13</v>
      </c>
      <c r="B23" s="487" t="s">
        <v>637</v>
      </c>
      <c r="C23" s="487">
        <v>1995</v>
      </c>
      <c r="D23" s="487" t="s">
        <v>148</v>
      </c>
      <c r="E23" s="487" t="s">
        <v>638</v>
      </c>
      <c r="F23" s="487" t="s">
        <v>465</v>
      </c>
      <c r="G23" s="490" t="s">
        <v>540</v>
      </c>
      <c r="H23" s="479"/>
      <c r="I23" s="479"/>
      <c r="J23" s="480"/>
      <c r="K23" s="481">
        <f t="shared" si="0"/>
        <v>0</v>
      </c>
      <c r="L23" s="480"/>
      <c r="M23" s="480"/>
      <c r="N23" s="480"/>
      <c r="O23" s="482">
        <f t="shared" si="1"/>
        <v>0</v>
      </c>
      <c r="P23" s="480"/>
      <c r="Q23" s="480"/>
      <c r="R23" s="480"/>
      <c r="S23" s="482">
        <f t="shared" si="2"/>
        <v>0</v>
      </c>
      <c r="T23" s="480">
        <v>3</v>
      </c>
      <c r="U23" s="480">
        <v>2</v>
      </c>
      <c r="V23" s="480">
        <v>1</v>
      </c>
      <c r="W23" s="482">
        <f t="shared" si="3"/>
        <v>6</v>
      </c>
      <c r="X23" s="479"/>
      <c r="Y23" s="479"/>
      <c r="Z23" s="479"/>
      <c r="AA23" s="482">
        <f t="shared" si="4"/>
        <v>0</v>
      </c>
      <c r="AB23" s="479"/>
      <c r="AC23" s="479"/>
      <c r="AD23" s="479"/>
      <c r="AE23" s="483">
        <f t="shared" si="5"/>
        <v>0</v>
      </c>
      <c r="AF23" s="484">
        <f t="shared" si="6"/>
        <v>6</v>
      </c>
    </row>
    <row r="24" spans="1:32" ht="39.75" customHeight="1">
      <c r="A24" s="129">
        <f t="shared" si="7"/>
        <v>14</v>
      </c>
      <c r="B24" s="489" t="s">
        <v>852</v>
      </c>
      <c r="C24" s="485">
        <v>1997</v>
      </c>
      <c r="D24" s="487" t="s">
        <v>4</v>
      </c>
      <c r="E24" s="485" t="s">
        <v>853</v>
      </c>
      <c r="F24" s="485" t="s">
        <v>308</v>
      </c>
      <c r="G24" s="485" t="s">
        <v>387</v>
      </c>
      <c r="H24" s="485"/>
      <c r="I24" s="485"/>
      <c r="J24" s="486"/>
      <c r="K24" s="481"/>
      <c r="L24" s="486"/>
      <c r="M24" s="486"/>
      <c r="N24" s="486"/>
      <c r="O24" s="482"/>
      <c r="P24" s="480"/>
      <c r="Q24" s="480"/>
      <c r="R24" s="480"/>
      <c r="S24" s="482"/>
      <c r="T24" s="480"/>
      <c r="U24" s="480"/>
      <c r="V24" s="480"/>
      <c r="W24" s="482"/>
      <c r="X24" s="479"/>
      <c r="Y24" s="479"/>
      <c r="Z24" s="479"/>
      <c r="AA24" s="482"/>
      <c r="AB24" s="479"/>
      <c r="AC24" s="479">
        <v>1</v>
      </c>
      <c r="AD24" s="479">
        <v>4</v>
      </c>
      <c r="AE24" s="483">
        <f t="shared" si="5"/>
        <v>5</v>
      </c>
      <c r="AF24" s="484">
        <f t="shared" si="6"/>
        <v>5</v>
      </c>
    </row>
    <row r="25" spans="1:32" ht="39.75" customHeight="1">
      <c r="A25" s="129">
        <f t="shared" si="7"/>
        <v>15</v>
      </c>
      <c r="B25" s="487" t="s">
        <v>185</v>
      </c>
      <c r="C25" s="487">
        <v>1995</v>
      </c>
      <c r="D25" s="487" t="s">
        <v>148</v>
      </c>
      <c r="E25" s="487" t="s">
        <v>187</v>
      </c>
      <c r="F25" s="487" t="s">
        <v>8</v>
      </c>
      <c r="G25" s="488" t="s">
        <v>9</v>
      </c>
      <c r="H25" s="479"/>
      <c r="I25" s="479"/>
      <c r="J25" s="480"/>
      <c r="K25" s="481">
        <f>J25+I25+H25</f>
        <v>0</v>
      </c>
      <c r="L25" s="480">
        <v>5</v>
      </c>
      <c r="M25" s="480"/>
      <c r="N25" s="480"/>
      <c r="O25" s="482">
        <f>N25+M25+L25</f>
        <v>5</v>
      </c>
      <c r="P25" s="480"/>
      <c r="Q25" s="480"/>
      <c r="R25" s="480"/>
      <c r="S25" s="482">
        <f>SUM(P25:R25)</f>
        <v>0</v>
      </c>
      <c r="T25" s="480"/>
      <c r="U25" s="480"/>
      <c r="V25" s="480"/>
      <c r="W25" s="482">
        <f>V25+U25+T25</f>
        <v>0</v>
      </c>
      <c r="X25" s="479"/>
      <c r="Y25" s="479"/>
      <c r="Z25" s="479"/>
      <c r="AA25" s="482">
        <f>Z25+Y25+X25</f>
        <v>0</v>
      </c>
      <c r="AB25" s="479"/>
      <c r="AC25" s="479"/>
      <c r="AD25" s="479"/>
      <c r="AE25" s="483">
        <f t="shared" si="5"/>
        <v>0</v>
      </c>
      <c r="AF25" s="484">
        <f t="shared" si="6"/>
        <v>5</v>
      </c>
    </row>
    <row r="26" spans="1:32" ht="39.75" customHeight="1">
      <c r="A26" s="129">
        <f t="shared" si="7"/>
        <v>16</v>
      </c>
      <c r="B26" s="487" t="s">
        <v>715</v>
      </c>
      <c r="C26" s="487">
        <v>1995</v>
      </c>
      <c r="D26" s="487" t="s">
        <v>148</v>
      </c>
      <c r="E26" s="487" t="s">
        <v>716</v>
      </c>
      <c r="F26" s="487" t="s">
        <v>714</v>
      </c>
      <c r="G26" s="488" t="s">
        <v>39</v>
      </c>
      <c r="H26" s="479"/>
      <c r="I26" s="479"/>
      <c r="J26" s="480"/>
      <c r="K26" s="481">
        <f>J26+I26+H26</f>
        <v>0</v>
      </c>
      <c r="L26" s="480"/>
      <c r="M26" s="480"/>
      <c r="N26" s="480"/>
      <c r="O26" s="482">
        <f>N26+M26+L26</f>
        <v>0</v>
      </c>
      <c r="P26" s="480"/>
      <c r="Q26" s="480"/>
      <c r="R26" s="480"/>
      <c r="S26" s="482">
        <f>SUM(P26:R26)</f>
        <v>0</v>
      </c>
      <c r="T26" s="480"/>
      <c r="U26" s="480"/>
      <c r="V26" s="480"/>
      <c r="W26" s="482">
        <f>V26+U26+T26</f>
        <v>0</v>
      </c>
      <c r="X26" s="479"/>
      <c r="Y26" s="479">
        <v>1</v>
      </c>
      <c r="Z26" s="479">
        <v>1</v>
      </c>
      <c r="AA26" s="482">
        <f>Z26+Y26+X26</f>
        <v>2</v>
      </c>
      <c r="AB26" s="479"/>
      <c r="AC26" s="479">
        <v>2</v>
      </c>
      <c r="AD26" s="479">
        <v>1</v>
      </c>
      <c r="AE26" s="483">
        <f t="shared" si="5"/>
        <v>3</v>
      </c>
      <c r="AF26" s="484">
        <f t="shared" si="6"/>
        <v>5</v>
      </c>
    </row>
    <row r="27" spans="1:32" ht="39.75" customHeight="1">
      <c r="A27" s="129">
        <f t="shared" si="7"/>
        <v>17</v>
      </c>
      <c r="B27" s="489" t="s">
        <v>388</v>
      </c>
      <c r="C27" s="485">
        <v>1995</v>
      </c>
      <c r="D27" s="485" t="s">
        <v>4</v>
      </c>
      <c r="E27" s="489" t="s">
        <v>810</v>
      </c>
      <c r="F27" s="487" t="s">
        <v>32</v>
      </c>
      <c r="G27" s="488" t="s">
        <v>33</v>
      </c>
      <c r="H27" s="485"/>
      <c r="I27" s="485"/>
      <c r="J27" s="486"/>
      <c r="K27" s="481">
        <f>J27+I27+H27</f>
        <v>0</v>
      </c>
      <c r="L27" s="486"/>
      <c r="M27" s="486"/>
      <c r="N27" s="486"/>
      <c r="O27" s="482">
        <f>N27+M27+L27</f>
        <v>0</v>
      </c>
      <c r="P27" s="480"/>
      <c r="Q27" s="480"/>
      <c r="R27" s="480"/>
      <c r="S27" s="482">
        <f>SUM(P27:R27)</f>
        <v>0</v>
      </c>
      <c r="T27" s="480"/>
      <c r="U27" s="480"/>
      <c r="V27" s="480"/>
      <c r="W27" s="482">
        <f>V27+U27+T27</f>
        <v>0</v>
      </c>
      <c r="X27" s="479"/>
      <c r="Y27" s="479"/>
      <c r="Z27" s="479"/>
      <c r="AA27" s="482">
        <f>Z27+Y27+X27</f>
        <v>0</v>
      </c>
      <c r="AB27" s="479">
        <v>1</v>
      </c>
      <c r="AC27" s="479"/>
      <c r="AD27" s="479">
        <v>3</v>
      </c>
      <c r="AE27" s="483">
        <f t="shared" si="5"/>
        <v>4</v>
      </c>
      <c r="AF27" s="484">
        <f t="shared" si="6"/>
        <v>4</v>
      </c>
    </row>
    <row r="28" spans="1:32" ht="39.75" customHeight="1">
      <c r="A28" s="129">
        <f t="shared" si="7"/>
        <v>18</v>
      </c>
      <c r="B28" s="489" t="s">
        <v>390</v>
      </c>
      <c r="C28" s="485">
        <v>1995</v>
      </c>
      <c r="D28" s="485" t="s">
        <v>4</v>
      </c>
      <c r="E28" s="485" t="s">
        <v>391</v>
      </c>
      <c r="F28" s="485" t="s">
        <v>850</v>
      </c>
      <c r="G28" s="485" t="s">
        <v>393</v>
      </c>
      <c r="H28" s="479"/>
      <c r="I28" s="479"/>
      <c r="J28" s="480"/>
      <c r="K28" s="481"/>
      <c r="L28" s="480"/>
      <c r="M28" s="480"/>
      <c r="N28" s="480"/>
      <c r="O28" s="482"/>
      <c r="P28" s="480"/>
      <c r="Q28" s="480"/>
      <c r="R28" s="480"/>
      <c r="S28" s="482"/>
      <c r="T28" s="480"/>
      <c r="U28" s="480"/>
      <c r="V28" s="480"/>
      <c r="W28" s="482"/>
      <c r="X28" s="479"/>
      <c r="Y28" s="479"/>
      <c r="Z28" s="479"/>
      <c r="AA28" s="482"/>
      <c r="AB28" s="479"/>
      <c r="AC28" s="479">
        <v>4</v>
      </c>
      <c r="AD28" s="479"/>
      <c r="AE28" s="483">
        <f t="shared" si="5"/>
        <v>4</v>
      </c>
      <c r="AF28" s="484">
        <f t="shared" si="6"/>
        <v>4</v>
      </c>
    </row>
    <row r="29" spans="1:32" ht="39.75" customHeight="1">
      <c r="A29" s="129">
        <f t="shared" si="7"/>
        <v>19</v>
      </c>
      <c r="B29" s="487" t="s">
        <v>721</v>
      </c>
      <c r="C29" s="487">
        <v>1995</v>
      </c>
      <c r="D29" s="487" t="s">
        <v>4</v>
      </c>
      <c r="E29" s="487" t="s">
        <v>718</v>
      </c>
      <c r="F29" s="487" t="s">
        <v>719</v>
      </c>
      <c r="G29" s="488" t="s">
        <v>720</v>
      </c>
      <c r="H29" s="479"/>
      <c r="I29" s="479"/>
      <c r="J29" s="480"/>
      <c r="K29" s="481">
        <f>J29+I29+H29</f>
        <v>0</v>
      </c>
      <c r="L29" s="480"/>
      <c r="M29" s="480"/>
      <c r="N29" s="480"/>
      <c r="O29" s="482">
        <f>N29+M29+L29</f>
        <v>0</v>
      </c>
      <c r="P29" s="480"/>
      <c r="Q29" s="480"/>
      <c r="R29" s="480"/>
      <c r="S29" s="482">
        <f>SUM(P29:R29)</f>
        <v>0</v>
      </c>
      <c r="T29" s="480"/>
      <c r="U29" s="480"/>
      <c r="V29" s="480"/>
      <c r="W29" s="482">
        <f>V29+U29+T29</f>
        <v>0</v>
      </c>
      <c r="X29" s="479">
        <v>1</v>
      </c>
      <c r="Y29" s="479">
        <v>3</v>
      </c>
      <c r="Z29" s="479"/>
      <c r="AA29" s="482">
        <f>Z29+Y29+X29</f>
        <v>4</v>
      </c>
      <c r="AB29" s="479"/>
      <c r="AC29" s="479"/>
      <c r="AD29" s="479"/>
      <c r="AE29" s="483">
        <f t="shared" si="5"/>
        <v>0</v>
      </c>
      <c r="AF29" s="484">
        <f t="shared" si="6"/>
        <v>4</v>
      </c>
    </row>
    <row r="30" spans="1:32" ht="39.75" customHeight="1">
      <c r="A30" s="129">
        <f t="shared" si="7"/>
        <v>20</v>
      </c>
      <c r="B30" s="489" t="s">
        <v>639</v>
      </c>
      <c r="C30" s="485">
        <v>1998</v>
      </c>
      <c r="D30" s="485"/>
      <c r="E30" s="485" t="s">
        <v>640</v>
      </c>
      <c r="F30" s="485" t="s">
        <v>630</v>
      </c>
      <c r="G30" s="488" t="s">
        <v>631</v>
      </c>
      <c r="H30" s="485"/>
      <c r="I30" s="485"/>
      <c r="J30" s="486"/>
      <c r="K30" s="481">
        <f>J30+I30+H30</f>
        <v>0</v>
      </c>
      <c r="L30" s="486"/>
      <c r="M30" s="486"/>
      <c r="N30" s="486"/>
      <c r="O30" s="482">
        <f>N30+M30+L30</f>
        <v>0</v>
      </c>
      <c r="P30" s="486"/>
      <c r="Q30" s="486"/>
      <c r="R30" s="486"/>
      <c r="S30" s="482">
        <f>SUM(P30:R30)</f>
        <v>0</v>
      </c>
      <c r="T30" s="486">
        <v>2</v>
      </c>
      <c r="U30" s="486">
        <v>0</v>
      </c>
      <c r="V30" s="486">
        <v>2</v>
      </c>
      <c r="W30" s="482">
        <f>V30+U30+T30</f>
        <v>4</v>
      </c>
      <c r="X30" s="479"/>
      <c r="Y30" s="479"/>
      <c r="Z30" s="479"/>
      <c r="AA30" s="482">
        <f>Z30+Y30+X30</f>
        <v>0</v>
      </c>
      <c r="AB30" s="479"/>
      <c r="AC30" s="479"/>
      <c r="AD30" s="479"/>
      <c r="AE30" s="483">
        <f t="shared" si="5"/>
        <v>0</v>
      </c>
      <c r="AF30" s="484">
        <f t="shared" si="6"/>
        <v>4</v>
      </c>
    </row>
    <row r="31" spans="1:32" ht="39.75" customHeight="1">
      <c r="A31" s="129">
        <f t="shared" si="7"/>
        <v>21</v>
      </c>
      <c r="B31" s="487" t="s">
        <v>7</v>
      </c>
      <c r="C31" s="487">
        <v>1997</v>
      </c>
      <c r="D31" s="487" t="s">
        <v>72</v>
      </c>
      <c r="E31" s="487" t="s">
        <v>182</v>
      </c>
      <c r="F31" s="487" t="s">
        <v>8</v>
      </c>
      <c r="G31" s="488" t="s">
        <v>9</v>
      </c>
      <c r="H31" s="479">
        <v>1</v>
      </c>
      <c r="I31" s="479"/>
      <c r="J31" s="480"/>
      <c r="K31" s="481">
        <f>J31+I31+H31</f>
        <v>1</v>
      </c>
      <c r="L31" s="480"/>
      <c r="M31" s="480"/>
      <c r="N31" s="480"/>
      <c r="O31" s="482">
        <f>N31+M31+L31</f>
        <v>0</v>
      </c>
      <c r="P31" s="480"/>
      <c r="Q31" s="480"/>
      <c r="R31" s="480">
        <v>0</v>
      </c>
      <c r="S31" s="482">
        <f>SUM(P31:R31)</f>
        <v>0</v>
      </c>
      <c r="T31" s="480"/>
      <c r="U31" s="480"/>
      <c r="V31" s="480"/>
      <c r="W31" s="482">
        <f>V31+U31+T31</f>
        <v>0</v>
      </c>
      <c r="X31" s="479"/>
      <c r="Y31" s="479"/>
      <c r="Z31" s="479"/>
      <c r="AA31" s="482">
        <f>Z31+Y31+X31</f>
        <v>0</v>
      </c>
      <c r="AB31" s="479"/>
      <c r="AC31" s="479"/>
      <c r="AD31" s="479"/>
      <c r="AE31" s="483">
        <f t="shared" si="5"/>
        <v>0</v>
      </c>
      <c r="AF31" s="484">
        <f t="shared" si="6"/>
        <v>1</v>
      </c>
    </row>
    <row r="32" spans="1:32" ht="35.25" customHeight="1">
      <c r="A32" s="129">
        <f t="shared" si="7"/>
        <v>22</v>
      </c>
      <c r="B32" s="487" t="s">
        <v>7</v>
      </c>
      <c r="C32" s="487">
        <v>1997</v>
      </c>
      <c r="D32" s="487" t="s">
        <v>72</v>
      </c>
      <c r="E32" s="487" t="s">
        <v>599</v>
      </c>
      <c r="F32" s="487" t="s">
        <v>8</v>
      </c>
      <c r="G32" s="488" t="s">
        <v>9</v>
      </c>
      <c r="H32" s="479"/>
      <c r="I32" s="479"/>
      <c r="J32" s="480"/>
      <c r="K32" s="481">
        <f>J32+I32+H32</f>
        <v>0</v>
      </c>
      <c r="L32" s="480"/>
      <c r="M32" s="480"/>
      <c r="N32" s="480"/>
      <c r="O32" s="482">
        <f>N32+M32+L32</f>
        <v>0</v>
      </c>
      <c r="P32" s="480">
        <v>1</v>
      </c>
      <c r="Q32" s="480"/>
      <c r="R32" s="480"/>
      <c r="S32" s="482">
        <f>SUM(P32:R32)</f>
        <v>1</v>
      </c>
      <c r="T32" s="480"/>
      <c r="U32" s="480"/>
      <c r="V32" s="480"/>
      <c r="W32" s="482">
        <f>V32+U32+T32</f>
        <v>0</v>
      </c>
      <c r="X32" s="479"/>
      <c r="Y32" s="479"/>
      <c r="Z32" s="479"/>
      <c r="AA32" s="482">
        <f>Z32+Y32+X32</f>
        <v>0</v>
      </c>
      <c r="AB32" s="479"/>
      <c r="AC32" s="479"/>
      <c r="AD32" s="479"/>
      <c r="AE32" s="483">
        <f t="shared" si="5"/>
        <v>0</v>
      </c>
      <c r="AF32" s="484">
        <f t="shared" si="6"/>
        <v>1</v>
      </c>
    </row>
    <row r="33" spans="5:7" ht="56.25" customHeight="1">
      <c r="E33" s="105" t="s">
        <v>260</v>
      </c>
      <c r="F33" s="52"/>
      <c r="G33" s="51" t="s">
        <v>278</v>
      </c>
    </row>
    <row r="34" spans="5:7" ht="20.25" customHeight="1">
      <c r="E34" s="105"/>
      <c r="F34" s="52"/>
      <c r="G34" s="51"/>
    </row>
    <row r="35" spans="5:7" ht="56.25" customHeight="1">
      <c r="E35" s="105" t="s">
        <v>261</v>
      </c>
      <c r="F35" s="52"/>
      <c r="G35" s="51" t="s">
        <v>262</v>
      </c>
    </row>
    <row r="36" spans="5:7" ht="25.5" customHeight="1"/>
    <row r="37" spans="5:7" ht="25.5" customHeight="1"/>
    <row r="38" spans="5:7" ht="25.5" customHeight="1"/>
    <row r="39" spans="5:7" ht="25.5" customHeight="1"/>
    <row r="40" spans="5:7" ht="25.5" customHeight="1"/>
    <row r="41" spans="5:7" ht="25.5" customHeight="1"/>
    <row r="42" spans="5:7" ht="25.5" customHeight="1"/>
    <row r="43" spans="5:7" ht="25.5" customHeight="1"/>
    <row r="44" spans="5:7" ht="25.5" customHeight="1"/>
    <row r="45" spans="5:7" ht="25.5" customHeight="1"/>
    <row r="46" spans="5:7" ht="25.5" customHeight="1"/>
    <row r="47" spans="5:7" ht="25.5" customHeight="1"/>
    <row r="48" spans="5:7" ht="25.5" customHeight="1"/>
  </sheetData>
  <sortState ref="B10:AG31">
    <sortCondition descending="1" ref="AF10:AF31"/>
  </sortState>
  <mergeCells count="21">
    <mergeCell ref="E9:E10"/>
    <mergeCell ref="H9:J9"/>
    <mergeCell ref="F9:F10"/>
    <mergeCell ref="A6:AB6"/>
    <mergeCell ref="B7:AA7"/>
    <mergeCell ref="A1:AC2"/>
    <mergeCell ref="A3:AC3"/>
    <mergeCell ref="A4:AD5"/>
    <mergeCell ref="AB9:AD9"/>
    <mergeCell ref="AE9:AE10"/>
    <mergeCell ref="G9:G10"/>
    <mergeCell ref="L9:N9"/>
    <mergeCell ref="A9:A10"/>
    <mergeCell ref="B9:B10"/>
    <mergeCell ref="C9:C10"/>
    <mergeCell ref="X9:Z9"/>
    <mergeCell ref="AA9:AA10"/>
    <mergeCell ref="T9:V9"/>
    <mergeCell ref="W9:W10"/>
    <mergeCell ref="P9:R9"/>
    <mergeCell ref="D9:D10"/>
  </mergeCells>
  <pageMargins left="0.11811023622047245" right="0.19685039370078741" top="0.94488188976377963" bottom="0.74803149606299213" header="0.31496062992125984" footer="0.31496062992125984"/>
  <pageSetup paperSize="9" scale="10" orientation="landscape" r:id="rId1"/>
  <colBreaks count="1" manualBreakCount="1">
    <brk id="32" max="3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08"/>
  <sheetViews>
    <sheetView zoomScale="40" zoomScaleNormal="40" workbookViewId="0">
      <selection activeCell="E38" sqref="E38"/>
    </sheetView>
  </sheetViews>
  <sheetFormatPr defaultRowHeight="27"/>
  <cols>
    <col min="1" max="1" width="10.85546875" style="5" customWidth="1"/>
    <col min="2" max="2" width="49.42578125" style="6" customWidth="1"/>
    <col min="3" max="3" width="14.7109375" style="5" customWidth="1"/>
    <col min="4" max="4" width="14.5703125" style="5" customWidth="1"/>
    <col min="5" max="5" width="41.28515625" style="5" customWidth="1"/>
    <col min="6" max="6" width="47" style="49" customWidth="1"/>
    <col min="7" max="7" width="44.42578125" style="187" customWidth="1"/>
    <col min="8" max="8" width="9.140625" style="5"/>
    <col min="9" max="9" width="9.140625" style="5" customWidth="1"/>
    <col min="10" max="10" width="9.140625" style="170"/>
    <col min="11" max="11" width="9.85546875" style="5" customWidth="1"/>
    <col min="12" max="14" width="9.140625" style="170"/>
    <col min="15" max="15" width="9.140625" style="5"/>
    <col min="16" max="18" width="9.140625" style="173"/>
    <col min="19" max="19" width="9.140625" style="151"/>
    <col min="20" max="22" width="9.140625" style="173"/>
    <col min="23" max="23" width="9.140625" style="151" customWidth="1"/>
    <col min="24" max="24" width="9.140625" style="173"/>
    <col min="25" max="25" width="11.85546875" style="173" bestFit="1" customWidth="1"/>
    <col min="26" max="26" width="9.140625" style="173"/>
    <col min="27" max="27" width="9.140625" style="151" customWidth="1"/>
    <col min="28" max="28" width="9.140625" style="173"/>
    <col min="29" max="29" width="11.85546875" style="310" bestFit="1" customWidth="1"/>
    <col min="30" max="30" width="9.140625" style="173"/>
    <col min="31" max="31" width="9.140625" style="151"/>
    <col min="33" max="33" width="11.85546875" style="173" bestFit="1" customWidth="1"/>
    <col min="34" max="34" width="9.140625" style="173"/>
    <col min="35" max="35" width="9.140625" style="151"/>
  </cols>
  <sheetData>
    <row r="1" spans="1:36" ht="33" customHeight="1">
      <c r="A1" s="582" t="s">
        <v>206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</row>
    <row r="2" spans="1:36" ht="31.5">
      <c r="A2" s="603"/>
      <c r="B2" s="604"/>
      <c r="C2" s="604"/>
      <c r="D2" s="604"/>
      <c r="E2" s="604"/>
      <c r="F2" s="604"/>
      <c r="G2" s="604"/>
      <c r="H2" s="1"/>
      <c r="I2" s="1"/>
      <c r="J2" s="168"/>
      <c r="K2" s="1"/>
      <c r="L2" s="168"/>
      <c r="M2" s="168"/>
      <c r="N2" s="168"/>
      <c r="O2" s="1"/>
    </row>
    <row r="3" spans="1:36" ht="30" customHeight="1">
      <c r="A3" s="605" t="s">
        <v>457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</row>
    <row r="4" spans="1:36" ht="9" customHeight="1">
      <c r="A4" s="612"/>
      <c r="B4" s="612"/>
      <c r="C4" s="612"/>
      <c r="D4" s="612"/>
      <c r="E4" s="612"/>
      <c r="F4" s="612"/>
      <c r="G4" s="612"/>
      <c r="H4" s="1"/>
      <c r="I4" s="1"/>
      <c r="J4" s="168"/>
      <c r="K4" s="1"/>
      <c r="L4" s="168"/>
      <c r="M4" s="168"/>
      <c r="N4" s="168"/>
      <c r="O4" s="1"/>
    </row>
    <row r="5" spans="1:36" ht="26.25" customHeight="1">
      <c r="A5" s="651" t="s">
        <v>458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</row>
    <row r="6" spans="1:36" ht="34.5" customHeight="1">
      <c r="A6" s="564" t="s">
        <v>207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</row>
    <row r="7" spans="1:36" s="1" customFormat="1" ht="28.5" customHeight="1">
      <c r="A7" s="434"/>
      <c r="B7" s="564" t="s">
        <v>866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</row>
    <row r="8" spans="1:36" s="1" customFormat="1" ht="46.5" customHeight="1" thickBot="1">
      <c r="A8" s="43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</row>
    <row r="9" spans="1:36" ht="23.25" customHeight="1">
      <c r="A9" s="572" t="s">
        <v>259</v>
      </c>
      <c r="B9" s="568" t="s">
        <v>209</v>
      </c>
      <c r="C9" s="568" t="s">
        <v>210</v>
      </c>
      <c r="D9" s="568" t="s">
        <v>0</v>
      </c>
      <c r="E9" s="568" t="s">
        <v>1</v>
      </c>
      <c r="F9" s="665" t="s">
        <v>2</v>
      </c>
      <c r="G9" s="684" t="s">
        <v>3</v>
      </c>
      <c r="H9" s="677" t="s">
        <v>211</v>
      </c>
      <c r="I9" s="677"/>
      <c r="J9" s="677"/>
      <c r="K9" s="679" t="s">
        <v>301</v>
      </c>
      <c r="L9" s="598" t="s">
        <v>325</v>
      </c>
      <c r="M9" s="598"/>
      <c r="N9" s="598"/>
      <c r="O9" s="679" t="s">
        <v>345</v>
      </c>
      <c r="P9" s="598" t="s">
        <v>459</v>
      </c>
      <c r="Q9" s="598"/>
      <c r="R9" s="598"/>
      <c r="S9" s="592" t="s">
        <v>460</v>
      </c>
      <c r="T9" s="677" t="s">
        <v>604</v>
      </c>
      <c r="U9" s="677"/>
      <c r="V9" s="677"/>
      <c r="W9" s="592" t="s">
        <v>605</v>
      </c>
      <c r="X9" s="677" t="s">
        <v>699</v>
      </c>
      <c r="Y9" s="677"/>
      <c r="Z9" s="677"/>
      <c r="AA9" s="592" t="s">
        <v>727</v>
      </c>
      <c r="AB9" s="677" t="s">
        <v>729</v>
      </c>
      <c r="AC9" s="677"/>
      <c r="AD9" s="677"/>
      <c r="AE9" s="592" t="s">
        <v>811</v>
      </c>
      <c r="AF9" s="680" t="s">
        <v>731</v>
      </c>
      <c r="AG9" s="681"/>
      <c r="AH9" s="682"/>
      <c r="AI9" s="599" t="s">
        <v>812</v>
      </c>
      <c r="AJ9" s="678"/>
    </row>
    <row r="10" spans="1:36" ht="99" customHeight="1" thickBot="1">
      <c r="A10" s="667"/>
      <c r="B10" s="569"/>
      <c r="C10" s="569"/>
      <c r="D10" s="569"/>
      <c r="E10" s="569"/>
      <c r="F10" s="666"/>
      <c r="G10" s="685"/>
      <c r="H10" s="93" t="s">
        <v>298</v>
      </c>
      <c r="I10" s="93" t="s">
        <v>293</v>
      </c>
      <c r="J10" s="409" t="s">
        <v>294</v>
      </c>
      <c r="K10" s="679"/>
      <c r="L10" s="153">
        <v>41376</v>
      </c>
      <c r="M10" s="416">
        <v>41377</v>
      </c>
      <c r="N10" s="416">
        <v>41378</v>
      </c>
      <c r="O10" s="679"/>
      <c r="P10" s="153">
        <v>41425</v>
      </c>
      <c r="Q10" s="153">
        <v>41426</v>
      </c>
      <c r="R10" s="153">
        <v>41427</v>
      </c>
      <c r="S10" s="599"/>
      <c r="T10" s="153">
        <v>41460</v>
      </c>
      <c r="U10" s="153">
        <v>41461</v>
      </c>
      <c r="V10" s="153">
        <v>41462</v>
      </c>
      <c r="W10" s="599"/>
      <c r="X10" s="153" t="s">
        <v>696</v>
      </c>
      <c r="Y10" s="153" t="s">
        <v>748</v>
      </c>
      <c r="Z10" s="153" t="s">
        <v>747</v>
      </c>
      <c r="AA10" s="599"/>
      <c r="AB10" s="153" t="s">
        <v>768</v>
      </c>
      <c r="AC10" s="332" t="s">
        <v>804</v>
      </c>
      <c r="AD10" s="153" t="s">
        <v>805</v>
      </c>
      <c r="AE10" s="599"/>
      <c r="AF10" s="153"/>
      <c r="AG10" s="153"/>
      <c r="AH10" s="153"/>
      <c r="AI10" s="683"/>
      <c r="AJ10" s="678"/>
    </row>
    <row r="11" spans="1:36" ht="47.25" thickBot="1">
      <c r="A11" s="447">
        <f>A10+1</f>
        <v>1</v>
      </c>
      <c r="B11" s="437" t="s">
        <v>76</v>
      </c>
      <c r="C11" s="8">
        <v>1987</v>
      </c>
      <c r="D11" s="8" t="s">
        <v>4</v>
      </c>
      <c r="E11" s="8" t="s">
        <v>154</v>
      </c>
      <c r="F11" s="8" t="s">
        <v>153</v>
      </c>
      <c r="G11" s="338" t="s">
        <v>151</v>
      </c>
      <c r="H11" s="255">
        <v>4</v>
      </c>
      <c r="I11" s="339">
        <v>8</v>
      </c>
      <c r="J11" s="410"/>
      <c r="K11" s="340">
        <f t="shared" ref="K11:K42" si="0">J11+I11+H11</f>
        <v>12</v>
      </c>
      <c r="L11" s="221">
        <v>13</v>
      </c>
      <c r="M11" s="221">
        <v>6</v>
      </c>
      <c r="N11" s="221">
        <v>6</v>
      </c>
      <c r="O11" s="340">
        <f t="shared" ref="O11:O42" si="1">N11+M11+L11</f>
        <v>25</v>
      </c>
      <c r="P11" s="341">
        <v>9</v>
      </c>
      <c r="Q11" s="418">
        <v>8</v>
      </c>
      <c r="R11" s="418">
        <v>9</v>
      </c>
      <c r="S11" s="342">
        <f t="shared" ref="S11:S42" si="2">R11+Q11+P11</f>
        <v>26</v>
      </c>
      <c r="T11" s="341">
        <v>13</v>
      </c>
      <c r="U11" s="341">
        <v>7</v>
      </c>
      <c r="V11" s="341">
        <v>11</v>
      </c>
      <c r="W11" s="342">
        <f t="shared" ref="W11:W42" si="3">V11+U11+T11</f>
        <v>31</v>
      </c>
      <c r="X11" s="343">
        <v>15</v>
      </c>
      <c r="Y11" s="343">
        <v>4</v>
      </c>
      <c r="Z11" s="343">
        <v>3</v>
      </c>
      <c r="AA11" s="342">
        <f t="shared" ref="AA11:AA42" si="4">Z11+Y11+X11</f>
        <v>22</v>
      </c>
      <c r="AB11" s="349">
        <v>15</v>
      </c>
      <c r="AC11" s="350">
        <v>4</v>
      </c>
      <c r="AD11" s="349">
        <v>5</v>
      </c>
      <c r="AE11" s="342">
        <f t="shared" ref="AE11:AE42" si="5">AD11+AC11+AB11</f>
        <v>24</v>
      </c>
      <c r="AF11" s="343"/>
      <c r="AG11" s="343"/>
      <c r="AH11" s="438"/>
      <c r="AI11" s="435">
        <f t="shared" ref="AI11:AI42" si="6">AH11+AG11+AF11</f>
        <v>0</v>
      </c>
      <c r="AJ11" s="331">
        <f t="shared" ref="AJ11:AJ42" si="7">AA11+W11+S11+O11+K11+AE11+AI11</f>
        <v>140</v>
      </c>
    </row>
    <row r="12" spans="1:36" ht="38.25" customHeight="1" thickBot="1">
      <c r="A12" s="447">
        <f>A11+1</f>
        <v>2</v>
      </c>
      <c r="B12" s="439" t="s">
        <v>104</v>
      </c>
      <c r="C12" s="4">
        <v>1989</v>
      </c>
      <c r="D12" s="4" t="s">
        <v>4</v>
      </c>
      <c r="E12" s="4" t="s">
        <v>250</v>
      </c>
      <c r="F12" s="76" t="s">
        <v>179</v>
      </c>
      <c r="G12" s="180" t="s">
        <v>178</v>
      </c>
      <c r="H12" s="57">
        <v>10</v>
      </c>
      <c r="I12" s="88">
        <v>7</v>
      </c>
      <c r="J12" s="411">
        <v>10</v>
      </c>
      <c r="K12" s="110">
        <f t="shared" si="0"/>
        <v>27</v>
      </c>
      <c r="L12" s="166">
        <v>0</v>
      </c>
      <c r="M12" s="166">
        <v>0</v>
      </c>
      <c r="N12" s="166">
        <v>0</v>
      </c>
      <c r="O12" s="110">
        <f t="shared" si="1"/>
        <v>0</v>
      </c>
      <c r="P12" s="236">
        <v>15</v>
      </c>
      <c r="Q12" s="419">
        <v>11</v>
      </c>
      <c r="R12" s="419">
        <v>11</v>
      </c>
      <c r="S12" s="237">
        <f t="shared" si="2"/>
        <v>37</v>
      </c>
      <c r="T12" s="236"/>
      <c r="U12" s="236">
        <v>8</v>
      </c>
      <c r="V12" s="236">
        <v>8</v>
      </c>
      <c r="W12" s="237">
        <f t="shared" si="3"/>
        <v>16</v>
      </c>
      <c r="X12" s="211">
        <v>9</v>
      </c>
      <c r="Y12" s="343">
        <v>6</v>
      </c>
      <c r="Z12" s="343">
        <v>2</v>
      </c>
      <c r="AA12" s="237">
        <f t="shared" si="4"/>
        <v>17</v>
      </c>
      <c r="AB12" s="351"/>
      <c r="AC12" s="352"/>
      <c r="AD12" s="351"/>
      <c r="AE12" s="237">
        <f t="shared" si="5"/>
        <v>0</v>
      </c>
      <c r="AF12" s="211"/>
      <c r="AG12" s="211"/>
      <c r="AH12" s="440"/>
      <c r="AI12" s="435">
        <f t="shared" si="6"/>
        <v>0</v>
      </c>
      <c r="AJ12" s="331">
        <f t="shared" si="7"/>
        <v>97</v>
      </c>
    </row>
    <row r="13" spans="1:36" ht="61.5" customHeight="1" thickBot="1">
      <c r="A13" s="447">
        <f t="shared" ref="A13:A81" si="8">A12+1</f>
        <v>3</v>
      </c>
      <c r="B13" s="441" t="s">
        <v>79</v>
      </c>
      <c r="C13" s="90">
        <v>1991</v>
      </c>
      <c r="D13" s="90" t="s">
        <v>11</v>
      </c>
      <c r="E13" s="90" t="s">
        <v>302</v>
      </c>
      <c r="F13" s="90" t="s">
        <v>27</v>
      </c>
      <c r="G13" s="180" t="s">
        <v>28</v>
      </c>
      <c r="H13" s="88">
        <v>0</v>
      </c>
      <c r="I13" s="88">
        <v>14</v>
      </c>
      <c r="J13" s="411">
        <v>13</v>
      </c>
      <c r="K13" s="110">
        <f t="shared" si="0"/>
        <v>27</v>
      </c>
      <c r="L13" s="166"/>
      <c r="M13" s="166">
        <v>12</v>
      </c>
      <c r="N13" s="166">
        <v>8</v>
      </c>
      <c r="O13" s="110">
        <f t="shared" si="1"/>
        <v>20</v>
      </c>
      <c r="P13" s="236">
        <v>12</v>
      </c>
      <c r="Q13" s="419"/>
      <c r="R13" s="419"/>
      <c r="S13" s="237">
        <f t="shared" si="2"/>
        <v>12</v>
      </c>
      <c r="T13" s="236"/>
      <c r="U13" s="236"/>
      <c r="V13" s="236"/>
      <c r="W13" s="237">
        <f t="shared" si="3"/>
        <v>0</v>
      </c>
      <c r="X13" s="211">
        <v>12</v>
      </c>
      <c r="Y13" s="343"/>
      <c r="Z13" s="343">
        <v>5</v>
      </c>
      <c r="AA13" s="237">
        <f t="shared" si="4"/>
        <v>17</v>
      </c>
      <c r="AB13" s="351">
        <v>10</v>
      </c>
      <c r="AC13" s="352"/>
      <c r="AD13" s="351"/>
      <c r="AE13" s="237">
        <f t="shared" si="5"/>
        <v>10</v>
      </c>
      <c r="AF13" s="211"/>
      <c r="AG13" s="211"/>
      <c r="AH13" s="440"/>
      <c r="AI13" s="435">
        <f t="shared" si="6"/>
        <v>0</v>
      </c>
      <c r="AJ13" s="331">
        <f t="shared" si="7"/>
        <v>86</v>
      </c>
    </row>
    <row r="14" spans="1:36" ht="73.5" customHeight="1" thickBot="1">
      <c r="A14" s="447">
        <f>A13+1</f>
        <v>4</v>
      </c>
      <c r="B14" s="439" t="s">
        <v>10</v>
      </c>
      <c r="C14" s="4">
        <v>1979</v>
      </c>
      <c r="D14" s="4" t="s">
        <v>11</v>
      </c>
      <c r="E14" s="4" t="s">
        <v>285</v>
      </c>
      <c r="F14" s="4" t="s">
        <v>12</v>
      </c>
      <c r="G14" s="180" t="s">
        <v>13</v>
      </c>
      <c r="H14" s="57">
        <v>1</v>
      </c>
      <c r="I14" s="88">
        <v>12</v>
      </c>
      <c r="J14" s="411">
        <v>9</v>
      </c>
      <c r="K14" s="110">
        <f t="shared" si="0"/>
        <v>22</v>
      </c>
      <c r="L14" s="166">
        <v>12</v>
      </c>
      <c r="M14" s="166">
        <v>9</v>
      </c>
      <c r="N14" s="166">
        <v>13</v>
      </c>
      <c r="O14" s="110">
        <f t="shared" si="1"/>
        <v>34</v>
      </c>
      <c r="P14" s="236"/>
      <c r="Q14" s="419"/>
      <c r="R14" s="419"/>
      <c r="S14" s="237">
        <f t="shared" si="2"/>
        <v>0</v>
      </c>
      <c r="T14" s="236"/>
      <c r="U14" s="236"/>
      <c r="V14" s="236"/>
      <c r="W14" s="237">
        <f t="shared" si="3"/>
        <v>0</v>
      </c>
      <c r="X14" s="211"/>
      <c r="Y14" s="343"/>
      <c r="Z14" s="343"/>
      <c r="AA14" s="237">
        <f t="shared" si="4"/>
        <v>0</v>
      </c>
      <c r="AB14" s="351">
        <v>5</v>
      </c>
      <c r="AC14" s="352">
        <v>9</v>
      </c>
      <c r="AD14" s="351">
        <v>8</v>
      </c>
      <c r="AE14" s="237">
        <f t="shared" si="5"/>
        <v>22</v>
      </c>
      <c r="AF14" s="211"/>
      <c r="AG14" s="211"/>
      <c r="AH14" s="440"/>
      <c r="AI14" s="435">
        <f t="shared" si="6"/>
        <v>0</v>
      </c>
      <c r="AJ14" s="331">
        <f t="shared" si="7"/>
        <v>78</v>
      </c>
    </row>
    <row r="15" spans="1:36" ht="73.5" customHeight="1" thickBot="1">
      <c r="A15" s="447">
        <f t="shared" si="8"/>
        <v>5</v>
      </c>
      <c r="B15" s="441" t="s">
        <v>27</v>
      </c>
      <c r="C15" s="90">
        <v>1979</v>
      </c>
      <c r="D15" s="90"/>
      <c r="E15" s="90" t="s">
        <v>818</v>
      </c>
      <c r="F15" s="90" t="s">
        <v>41</v>
      </c>
      <c r="G15" s="180" t="s">
        <v>28</v>
      </c>
      <c r="H15" s="88"/>
      <c r="I15" s="88">
        <v>15</v>
      </c>
      <c r="J15" s="411">
        <v>6</v>
      </c>
      <c r="K15" s="110">
        <f t="shared" si="0"/>
        <v>21</v>
      </c>
      <c r="L15" s="166"/>
      <c r="M15" s="166">
        <v>8</v>
      </c>
      <c r="N15" s="166"/>
      <c r="O15" s="110">
        <f t="shared" si="1"/>
        <v>8</v>
      </c>
      <c r="P15" s="236">
        <v>10</v>
      </c>
      <c r="Q15" s="419">
        <v>13</v>
      </c>
      <c r="R15" s="419"/>
      <c r="S15" s="237">
        <f t="shared" si="2"/>
        <v>23</v>
      </c>
      <c r="T15" s="236"/>
      <c r="U15" s="236"/>
      <c r="V15" s="236"/>
      <c r="W15" s="237">
        <f t="shared" si="3"/>
        <v>0</v>
      </c>
      <c r="X15" s="211">
        <v>10</v>
      </c>
      <c r="Y15" s="343"/>
      <c r="Z15" s="343"/>
      <c r="AA15" s="237">
        <f t="shared" si="4"/>
        <v>10</v>
      </c>
      <c r="AB15" s="351">
        <v>12</v>
      </c>
      <c r="AC15" s="352"/>
      <c r="AD15" s="351"/>
      <c r="AE15" s="237">
        <f t="shared" si="5"/>
        <v>12</v>
      </c>
      <c r="AF15" s="211"/>
      <c r="AG15" s="211"/>
      <c r="AH15" s="440"/>
      <c r="AI15" s="435">
        <f t="shared" si="6"/>
        <v>0</v>
      </c>
      <c r="AJ15" s="331">
        <f t="shared" si="7"/>
        <v>74</v>
      </c>
    </row>
    <row r="16" spans="1:36" s="5" customFormat="1" ht="46.5" customHeight="1" thickBot="1">
      <c r="A16" s="447">
        <f t="shared" si="8"/>
        <v>6</v>
      </c>
      <c r="B16" s="439" t="s">
        <v>27</v>
      </c>
      <c r="C16" s="4">
        <v>1979</v>
      </c>
      <c r="D16" s="4"/>
      <c r="E16" s="4" t="s">
        <v>29</v>
      </c>
      <c r="F16" s="4" t="s">
        <v>41</v>
      </c>
      <c r="G16" s="180" t="s">
        <v>28</v>
      </c>
      <c r="H16" s="57">
        <v>9</v>
      </c>
      <c r="I16" s="88"/>
      <c r="J16" s="411"/>
      <c r="K16" s="110">
        <f t="shared" si="0"/>
        <v>9</v>
      </c>
      <c r="L16" s="166">
        <v>8</v>
      </c>
      <c r="M16" s="166"/>
      <c r="N16" s="166"/>
      <c r="O16" s="110">
        <f t="shared" si="1"/>
        <v>8</v>
      </c>
      <c r="P16" s="236"/>
      <c r="Q16" s="419">
        <v>10</v>
      </c>
      <c r="R16" s="419">
        <v>10</v>
      </c>
      <c r="S16" s="237">
        <f t="shared" si="2"/>
        <v>20</v>
      </c>
      <c r="T16" s="236"/>
      <c r="U16" s="236"/>
      <c r="V16" s="236"/>
      <c r="W16" s="237">
        <f t="shared" si="3"/>
        <v>0</v>
      </c>
      <c r="X16" s="211">
        <v>14</v>
      </c>
      <c r="Y16" s="211"/>
      <c r="Z16" s="343"/>
      <c r="AA16" s="237">
        <f t="shared" si="4"/>
        <v>14</v>
      </c>
      <c r="AB16" s="351">
        <v>14</v>
      </c>
      <c r="AC16" s="352"/>
      <c r="AD16" s="351"/>
      <c r="AE16" s="237">
        <f t="shared" si="5"/>
        <v>14</v>
      </c>
      <c r="AF16" s="211"/>
      <c r="AG16" s="211"/>
      <c r="AH16" s="440"/>
      <c r="AI16" s="435">
        <f t="shared" si="6"/>
        <v>0</v>
      </c>
      <c r="AJ16" s="331">
        <f t="shared" si="7"/>
        <v>65</v>
      </c>
    </row>
    <row r="17" spans="1:36" ht="52.5" customHeight="1" thickBot="1">
      <c r="A17" s="447">
        <f t="shared" si="8"/>
        <v>7</v>
      </c>
      <c r="B17" s="439" t="s">
        <v>352</v>
      </c>
      <c r="C17" s="4">
        <v>1993</v>
      </c>
      <c r="D17" s="4" t="s">
        <v>4</v>
      </c>
      <c r="E17" s="4" t="s">
        <v>819</v>
      </c>
      <c r="F17" s="76" t="s">
        <v>354</v>
      </c>
      <c r="G17" s="180" t="s">
        <v>355</v>
      </c>
      <c r="H17" s="57"/>
      <c r="I17" s="88"/>
      <c r="J17" s="411"/>
      <c r="K17" s="110">
        <f t="shared" si="0"/>
        <v>0</v>
      </c>
      <c r="L17" s="166">
        <v>1</v>
      </c>
      <c r="M17" s="166">
        <v>10</v>
      </c>
      <c r="N17" s="166">
        <v>9</v>
      </c>
      <c r="O17" s="110">
        <f t="shared" si="1"/>
        <v>20</v>
      </c>
      <c r="P17" s="236">
        <v>1</v>
      </c>
      <c r="Q17" s="419">
        <v>5</v>
      </c>
      <c r="R17" s="419">
        <v>8</v>
      </c>
      <c r="S17" s="237">
        <f t="shared" si="2"/>
        <v>14</v>
      </c>
      <c r="T17" s="236"/>
      <c r="U17" s="236"/>
      <c r="V17" s="236"/>
      <c r="W17" s="237">
        <f t="shared" si="3"/>
        <v>0</v>
      </c>
      <c r="X17" s="211"/>
      <c r="Y17" s="211"/>
      <c r="Z17" s="343"/>
      <c r="AA17" s="237">
        <f t="shared" si="4"/>
        <v>0</v>
      </c>
      <c r="AB17" s="351">
        <v>11</v>
      </c>
      <c r="AC17" s="352">
        <v>6</v>
      </c>
      <c r="AD17" s="351">
        <v>4</v>
      </c>
      <c r="AE17" s="237">
        <f t="shared" si="5"/>
        <v>21</v>
      </c>
      <c r="AF17" s="211"/>
      <c r="AG17" s="211"/>
      <c r="AH17" s="440"/>
      <c r="AI17" s="435">
        <f t="shared" si="6"/>
        <v>0</v>
      </c>
      <c r="AJ17" s="331">
        <f t="shared" si="7"/>
        <v>55</v>
      </c>
    </row>
    <row r="18" spans="1:36" ht="33.75" thickBot="1">
      <c r="A18" s="447">
        <f t="shared" si="8"/>
        <v>8</v>
      </c>
      <c r="B18" s="442" t="s">
        <v>502</v>
      </c>
      <c r="C18" s="4">
        <v>1967</v>
      </c>
      <c r="D18" s="4" t="s">
        <v>343</v>
      </c>
      <c r="E18" s="74" t="s">
        <v>503</v>
      </c>
      <c r="F18" s="74" t="s">
        <v>504</v>
      </c>
      <c r="G18" s="180" t="s">
        <v>57</v>
      </c>
      <c r="H18" s="57"/>
      <c r="I18" s="88"/>
      <c r="J18" s="411"/>
      <c r="K18" s="110">
        <f t="shared" si="0"/>
        <v>0</v>
      </c>
      <c r="L18" s="166"/>
      <c r="M18" s="166"/>
      <c r="N18" s="166"/>
      <c r="O18" s="110">
        <f t="shared" si="1"/>
        <v>0</v>
      </c>
      <c r="P18" s="166">
        <v>14</v>
      </c>
      <c r="Q18" s="166"/>
      <c r="R18" s="166"/>
      <c r="S18" s="237">
        <f t="shared" si="2"/>
        <v>14</v>
      </c>
      <c r="T18" s="236">
        <v>9</v>
      </c>
      <c r="U18" s="236"/>
      <c r="V18" s="236"/>
      <c r="W18" s="237">
        <f t="shared" si="3"/>
        <v>9</v>
      </c>
      <c r="X18" s="211">
        <v>13</v>
      </c>
      <c r="Y18" s="211"/>
      <c r="Z18" s="343"/>
      <c r="AA18" s="237">
        <f t="shared" si="4"/>
        <v>13</v>
      </c>
      <c r="AB18" s="351">
        <v>13</v>
      </c>
      <c r="AC18" s="352"/>
      <c r="AD18" s="351"/>
      <c r="AE18" s="237">
        <f t="shared" si="5"/>
        <v>13</v>
      </c>
      <c r="AF18" s="211"/>
      <c r="AG18" s="211"/>
      <c r="AH18" s="440"/>
      <c r="AI18" s="435">
        <f t="shared" si="6"/>
        <v>0</v>
      </c>
      <c r="AJ18" s="331">
        <f t="shared" si="7"/>
        <v>49</v>
      </c>
    </row>
    <row r="19" spans="1:36" ht="31.5">
      <c r="A19" s="447">
        <f t="shared" si="8"/>
        <v>9</v>
      </c>
      <c r="B19" s="439" t="s">
        <v>31</v>
      </c>
      <c r="C19" s="4">
        <v>1961</v>
      </c>
      <c r="D19" s="4" t="s">
        <v>21</v>
      </c>
      <c r="E19" s="4" t="s">
        <v>134</v>
      </c>
      <c r="F19" s="4" t="s">
        <v>5</v>
      </c>
      <c r="G19" s="180" t="s">
        <v>83</v>
      </c>
      <c r="H19" s="57">
        <v>1</v>
      </c>
      <c r="I19" s="88">
        <v>11</v>
      </c>
      <c r="J19" s="411">
        <v>16</v>
      </c>
      <c r="K19" s="110">
        <f t="shared" si="0"/>
        <v>28</v>
      </c>
      <c r="L19" s="166">
        <v>0</v>
      </c>
      <c r="M19" s="166"/>
      <c r="N19" s="166">
        <v>0</v>
      </c>
      <c r="O19" s="110">
        <f t="shared" si="1"/>
        <v>0</v>
      </c>
      <c r="P19" s="236"/>
      <c r="Q19" s="419"/>
      <c r="R19" s="419"/>
      <c r="S19" s="237">
        <f t="shared" si="2"/>
        <v>0</v>
      </c>
      <c r="T19" s="236"/>
      <c r="U19" s="236"/>
      <c r="V19" s="236"/>
      <c r="W19" s="237">
        <f t="shared" si="3"/>
        <v>0</v>
      </c>
      <c r="X19" s="211">
        <v>8</v>
      </c>
      <c r="Y19" s="211">
        <v>5</v>
      </c>
      <c r="Z19" s="343">
        <v>7</v>
      </c>
      <c r="AA19" s="237">
        <f t="shared" si="4"/>
        <v>20</v>
      </c>
      <c r="AB19" s="351"/>
      <c r="AC19" s="352"/>
      <c r="AD19" s="351"/>
      <c r="AE19" s="237">
        <f t="shared" si="5"/>
        <v>0</v>
      </c>
      <c r="AF19" s="211"/>
      <c r="AG19" s="211"/>
      <c r="AH19" s="440"/>
      <c r="AI19" s="435">
        <f t="shared" si="6"/>
        <v>0</v>
      </c>
      <c r="AJ19" s="331">
        <f t="shared" si="7"/>
        <v>48</v>
      </c>
    </row>
    <row r="20" spans="1:36" ht="31.5">
      <c r="A20" s="447">
        <f t="shared" si="8"/>
        <v>10</v>
      </c>
      <c r="B20" s="441" t="s">
        <v>44</v>
      </c>
      <c r="C20" s="91">
        <v>1988</v>
      </c>
      <c r="D20" s="91" t="s">
        <v>11</v>
      </c>
      <c r="E20" s="90" t="s">
        <v>369</v>
      </c>
      <c r="F20" s="90" t="s">
        <v>41</v>
      </c>
      <c r="G20" s="181" t="s">
        <v>26</v>
      </c>
      <c r="H20" s="57"/>
      <c r="I20" s="88"/>
      <c r="J20" s="411"/>
      <c r="K20" s="110">
        <f t="shared" si="0"/>
        <v>0</v>
      </c>
      <c r="L20" s="166">
        <v>10</v>
      </c>
      <c r="M20" s="411"/>
      <c r="N20" s="411">
        <v>12</v>
      </c>
      <c r="O20" s="110">
        <f t="shared" si="1"/>
        <v>22</v>
      </c>
      <c r="P20" s="236"/>
      <c r="Q20" s="419">
        <v>12</v>
      </c>
      <c r="R20" s="419">
        <v>7</v>
      </c>
      <c r="S20" s="237">
        <f t="shared" si="2"/>
        <v>19</v>
      </c>
      <c r="T20" s="236"/>
      <c r="U20" s="236">
        <v>4</v>
      </c>
      <c r="V20" s="236">
        <v>3</v>
      </c>
      <c r="W20" s="237">
        <f t="shared" si="3"/>
        <v>7</v>
      </c>
      <c r="X20" s="211"/>
      <c r="Y20" s="211"/>
      <c r="Z20" s="211"/>
      <c r="AA20" s="237">
        <f t="shared" si="4"/>
        <v>0</v>
      </c>
      <c r="AB20" s="351"/>
      <c r="AC20" s="352"/>
      <c r="AD20" s="351"/>
      <c r="AE20" s="237">
        <f t="shared" si="5"/>
        <v>0</v>
      </c>
      <c r="AF20" s="211"/>
      <c r="AG20" s="211"/>
      <c r="AH20" s="440"/>
      <c r="AI20" s="435">
        <f t="shared" si="6"/>
        <v>0</v>
      </c>
      <c r="AJ20" s="331">
        <f t="shared" si="7"/>
        <v>48</v>
      </c>
    </row>
    <row r="21" spans="1:36" ht="83.25">
      <c r="A21" s="447">
        <f t="shared" si="8"/>
        <v>11</v>
      </c>
      <c r="B21" s="439" t="s">
        <v>104</v>
      </c>
      <c r="C21" s="4">
        <v>1989</v>
      </c>
      <c r="D21" s="4" t="s">
        <v>4</v>
      </c>
      <c r="E21" s="4" t="s">
        <v>506</v>
      </c>
      <c r="F21" s="76" t="s">
        <v>179</v>
      </c>
      <c r="G21" s="180" t="s">
        <v>178</v>
      </c>
      <c r="H21" s="57"/>
      <c r="I21" s="88"/>
      <c r="J21" s="411"/>
      <c r="K21" s="110">
        <f t="shared" si="0"/>
        <v>0</v>
      </c>
      <c r="L21" s="166"/>
      <c r="M21" s="166"/>
      <c r="N21" s="166"/>
      <c r="O21" s="110">
        <f t="shared" si="1"/>
        <v>0</v>
      </c>
      <c r="P21" s="236">
        <v>8</v>
      </c>
      <c r="Q21" s="419">
        <v>4</v>
      </c>
      <c r="R21" s="419">
        <v>4</v>
      </c>
      <c r="S21" s="237">
        <f t="shared" si="2"/>
        <v>16</v>
      </c>
      <c r="T21" s="236">
        <v>8</v>
      </c>
      <c r="U21" s="236">
        <v>3</v>
      </c>
      <c r="V21" s="236">
        <v>7</v>
      </c>
      <c r="W21" s="237">
        <f t="shared" si="3"/>
        <v>18</v>
      </c>
      <c r="X21" s="211">
        <v>2</v>
      </c>
      <c r="Y21" s="211"/>
      <c r="Z21" s="211">
        <v>4</v>
      </c>
      <c r="AA21" s="237">
        <f t="shared" si="4"/>
        <v>6</v>
      </c>
      <c r="AB21" s="351"/>
      <c r="AC21" s="352"/>
      <c r="AD21" s="351"/>
      <c r="AE21" s="237">
        <f t="shared" si="5"/>
        <v>0</v>
      </c>
      <c r="AF21" s="211"/>
      <c r="AG21" s="211"/>
      <c r="AH21" s="440"/>
      <c r="AI21" s="435">
        <f t="shared" si="6"/>
        <v>0</v>
      </c>
      <c r="AJ21" s="331">
        <f t="shared" si="7"/>
        <v>40</v>
      </c>
    </row>
    <row r="22" spans="1:36" ht="33">
      <c r="A22" s="447">
        <f t="shared" si="8"/>
        <v>12</v>
      </c>
      <c r="B22" s="442" t="s">
        <v>433</v>
      </c>
      <c r="C22" s="4">
        <v>1966</v>
      </c>
      <c r="D22" s="4" t="s">
        <v>11</v>
      </c>
      <c r="E22" s="74" t="s">
        <v>495</v>
      </c>
      <c r="F22" s="74" t="s">
        <v>41</v>
      </c>
      <c r="G22" s="180" t="s">
        <v>181</v>
      </c>
      <c r="H22" s="57"/>
      <c r="I22" s="88"/>
      <c r="J22" s="411"/>
      <c r="K22" s="110">
        <f t="shared" si="0"/>
        <v>0</v>
      </c>
      <c r="L22" s="166"/>
      <c r="M22" s="411"/>
      <c r="N22" s="411"/>
      <c r="O22" s="110">
        <f t="shared" si="1"/>
        <v>0</v>
      </c>
      <c r="P22" s="166">
        <v>13</v>
      </c>
      <c r="Q22" s="166"/>
      <c r="R22" s="166">
        <v>12</v>
      </c>
      <c r="S22" s="237">
        <f t="shared" si="2"/>
        <v>25</v>
      </c>
      <c r="T22" s="236"/>
      <c r="U22" s="236"/>
      <c r="V22" s="236"/>
      <c r="W22" s="237">
        <f t="shared" si="3"/>
        <v>0</v>
      </c>
      <c r="X22" s="211">
        <v>11</v>
      </c>
      <c r="Y22" s="211"/>
      <c r="Z22" s="211"/>
      <c r="AA22" s="237">
        <f t="shared" si="4"/>
        <v>11</v>
      </c>
      <c r="AB22" s="351"/>
      <c r="AC22" s="352"/>
      <c r="AD22" s="351"/>
      <c r="AE22" s="237">
        <f t="shared" si="5"/>
        <v>0</v>
      </c>
      <c r="AF22" s="211"/>
      <c r="AG22" s="211"/>
      <c r="AH22" s="440"/>
      <c r="AI22" s="435">
        <f t="shared" si="6"/>
        <v>0</v>
      </c>
      <c r="AJ22" s="331">
        <f t="shared" si="7"/>
        <v>36</v>
      </c>
    </row>
    <row r="23" spans="1:36" ht="52.5" customHeight="1">
      <c r="A23" s="447">
        <f t="shared" si="8"/>
        <v>13</v>
      </c>
      <c r="B23" s="439" t="s">
        <v>56</v>
      </c>
      <c r="C23" s="4">
        <v>1984</v>
      </c>
      <c r="D23" s="4" t="s">
        <v>4</v>
      </c>
      <c r="E23" s="4" t="s">
        <v>244</v>
      </c>
      <c r="F23" s="4" t="s">
        <v>49</v>
      </c>
      <c r="G23" s="180" t="s">
        <v>57</v>
      </c>
      <c r="H23" s="57">
        <v>7</v>
      </c>
      <c r="I23" s="88"/>
      <c r="J23" s="411"/>
      <c r="K23" s="110">
        <f t="shared" si="0"/>
        <v>7</v>
      </c>
      <c r="L23" s="166">
        <v>2</v>
      </c>
      <c r="M23" s="166"/>
      <c r="N23" s="166"/>
      <c r="O23" s="110">
        <f t="shared" si="1"/>
        <v>2</v>
      </c>
      <c r="P23" s="236">
        <v>1</v>
      </c>
      <c r="Q23" s="419"/>
      <c r="R23" s="419">
        <v>2</v>
      </c>
      <c r="S23" s="237">
        <f t="shared" si="2"/>
        <v>3</v>
      </c>
      <c r="T23" s="236">
        <v>12</v>
      </c>
      <c r="U23" s="236"/>
      <c r="V23" s="236">
        <v>10</v>
      </c>
      <c r="W23" s="237">
        <f t="shared" si="3"/>
        <v>22</v>
      </c>
      <c r="X23" s="211"/>
      <c r="Y23" s="211"/>
      <c r="Z23" s="211"/>
      <c r="AA23" s="237">
        <f t="shared" si="4"/>
        <v>0</v>
      </c>
      <c r="AB23" s="351"/>
      <c r="AC23" s="352"/>
      <c r="AD23" s="351"/>
      <c r="AE23" s="237">
        <f t="shared" si="5"/>
        <v>0</v>
      </c>
      <c r="AF23" s="211"/>
      <c r="AG23" s="211"/>
      <c r="AH23" s="440"/>
      <c r="AI23" s="435">
        <f t="shared" si="6"/>
        <v>0</v>
      </c>
      <c r="AJ23" s="331">
        <f t="shared" si="7"/>
        <v>34</v>
      </c>
    </row>
    <row r="24" spans="1:36" ht="50.25" customHeight="1">
      <c r="A24" s="447">
        <f t="shared" si="8"/>
        <v>14</v>
      </c>
      <c r="B24" s="439" t="s">
        <v>77</v>
      </c>
      <c r="C24" s="4">
        <v>1971</v>
      </c>
      <c r="D24" s="4" t="s">
        <v>21</v>
      </c>
      <c r="E24" s="4" t="s">
        <v>351</v>
      </c>
      <c r="F24" s="76" t="s">
        <v>235</v>
      </c>
      <c r="G24" s="180" t="s">
        <v>85</v>
      </c>
      <c r="H24" s="57">
        <v>0</v>
      </c>
      <c r="I24" s="88"/>
      <c r="J24" s="411"/>
      <c r="K24" s="110">
        <f t="shared" si="0"/>
        <v>0</v>
      </c>
      <c r="L24" s="166">
        <v>14</v>
      </c>
      <c r="M24" s="166">
        <v>11</v>
      </c>
      <c r="N24" s="166">
        <v>4</v>
      </c>
      <c r="O24" s="110">
        <f t="shared" si="1"/>
        <v>29</v>
      </c>
      <c r="P24" s="236"/>
      <c r="Q24" s="419"/>
      <c r="R24" s="419"/>
      <c r="S24" s="237">
        <f t="shared" si="2"/>
        <v>0</v>
      </c>
      <c r="T24" s="236"/>
      <c r="U24" s="236"/>
      <c r="V24" s="236"/>
      <c r="W24" s="237">
        <f t="shared" si="3"/>
        <v>0</v>
      </c>
      <c r="X24" s="211"/>
      <c r="Y24" s="211"/>
      <c r="Z24" s="211"/>
      <c r="AA24" s="237">
        <f t="shared" si="4"/>
        <v>0</v>
      </c>
      <c r="AB24" s="351"/>
      <c r="AC24" s="352"/>
      <c r="AD24" s="351"/>
      <c r="AE24" s="237">
        <f t="shared" si="5"/>
        <v>0</v>
      </c>
      <c r="AF24" s="211"/>
      <c r="AG24" s="211"/>
      <c r="AH24" s="440"/>
      <c r="AI24" s="435">
        <f t="shared" si="6"/>
        <v>0</v>
      </c>
      <c r="AJ24" s="331">
        <f t="shared" si="7"/>
        <v>29</v>
      </c>
    </row>
    <row r="25" spans="1:36" ht="50.25" customHeight="1">
      <c r="A25" s="447">
        <f t="shared" si="8"/>
        <v>15</v>
      </c>
      <c r="B25" s="441" t="s">
        <v>36</v>
      </c>
      <c r="C25" s="91">
        <v>1987</v>
      </c>
      <c r="D25" s="91" t="s">
        <v>4</v>
      </c>
      <c r="E25" s="90" t="s">
        <v>346</v>
      </c>
      <c r="F25" s="4" t="s">
        <v>38</v>
      </c>
      <c r="G25" s="180" t="s">
        <v>39</v>
      </c>
      <c r="H25" s="57"/>
      <c r="I25" s="88"/>
      <c r="J25" s="411"/>
      <c r="K25" s="110">
        <f t="shared" si="0"/>
        <v>0</v>
      </c>
      <c r="L25" s="166">
        <v>6</v>
      </c>
      <c r="M25" s="411"/>
      <c r="N25" s="411"/>
      <c r="O25" s="110">
        <f t="shared" si="1"/>
        <v>6</v>
      </c>
      <c r="P25" s="236">
        <v>16</v>
      </c>
      <c r="Q25" s="419"/>
      <c r="R25" s="419"/>
      <c r="S25" s="237">
        <f t="shared" si="2"/>
        <v>16</v>
      </c>
      <c r="T25" s="236"/>
      <c r="U25" s="236"/>
      <c r="V25" s="236"/>
      <c r="W25" s="237">
        <f t="shared" si="3"/>
        <v>0</v>
      </c>
      <c r="X25" s="211"/>
      <c r="Y25" s="211"/>
      <c r="Z25" s="211"/>
      <c r="AA25" s="237">
        <f t="shared" si="4"/>
        <v>0</v>
      </c>
      <c r="AB25" s="351"/>
      <c r="AC25" s="352">
        <v>7</v>
      </c>
      <c r="AD25" s="351"/>
      <c r="AE25" s="237">
        <f t="shared" si="5"/>
        <v>7</v>
      </c>
      <c r="AF25" s="211"/>
      <c r="AG25" s="211"/>
      <c r="AH25" s="440"/>
      <c r="AI25" s="435">
        <f t="shared" si="6"/>
        <v>0</v>
      </c>
      <c r="AJ25" s="331">
        <f t="shared" si="7"/>
        <v>29</v>
      </c>
    </row>
    <row r="26" spans="1:36" ht="50.25" customHeight="1">
      <c r="A26" s="447">
        <f t="shared" si="8"/>
        <v>16</v>
      </c>
      <c r="B26" s="521" t="s">
        <v>136</v>
      </c>
      <c r="C26" s="194"/>
      <c r="D26" s="194" t="s">
        <v>21</v>
      </c>
      <c r="E26" s="194" t="s">
        <v>138</v>
      </c>
      <c r="F26" s="194" t="s">
        <v>15</v>
      </c>
      <c r="G26" s="522" t="s">
        <v>137</v>
      </c>
      <c r="H26" s="171">
        <v>13</v>
      </c>
      <c r="I26" s="213"/>
      <c r="J26" s="413"/>
      <c r="K26" s="334">
        <f t="shared" si="0"/>
        <v>13</v>
      </c>
      <c r="L26" s="172">
        <v>15</v>
      </c>
      <c r="M26" s="172"/>
      <c r="N26" s="172"/>
      <c r="O26" s="334">
        <f t="shared" si="1"/>
        <v>15</v>
      </c>
      <c r="P26" s="335"/>
      <c r="Q26" s="421"/>
      <c r="R26" s="421"/>
      <c r="S26" s="336">
        <f t="shared" si="2"/>
        <v>0</v>
      </c>
      <c r="T26" s="335"/>
      <c r="U26" s="335"/>
      <c r="V26" s="335"/>
      <c r="W26" s="336">
        <f t="shared" si="3"/>
        <v>0</v>
      </c>
      <c r="X26" s="337"/>
      <c r="Y26" s="337"/>
      <c r="Z26" s="337"/>
      <c r="AA26" s="336">
        <f t="shared" si="4"/>
        <v>0</v>
      </c>
      <c r="AB26" s="355"/>
      <c r="AC26" s="356"/>
      <c r="AD26" s="355"/>
      <c r="AE26" s="336">
        <f t="shared" si="5"/>
        <v>0</v>
      </c>
      <c r="AF26" s="337"/>
      <c r="AG26" s="337"/>
      <c r="AH26" s="443"/>
      <c r="AI26" s="436">
        <f t="shared" si="6"/>
        <v>0</v>
      </c>
      <c r="AJ26" s="238">
        <f t="shared" si="7"/>
        <v>28</v>
      </c>
    </row>
    <row r="27" spans="1:36" ht="31.5">
      <c r="A27" s="447">
        <f t="shared" si="8"/>
        <v>17</v>
      </c>
      <c r="B27" s="444" t="s">
        <v>165</v>
      </c>
      <c r="C27" s="190">
        <v>1992</v>
      </c>
      <c r="D27" s="190" t="s">
        <v>11</v>
      </c>
      <c r="E27" s="190" t="s">
        <v>373</v>
      </c>
      <c r="F27" s="190" t="s">
        <v>38</v>
      </c>
      <c r="G27" s="192" t="s">
        <v>39</v>
      </c>
      <c r="H27" s="57"/>
      <c r="I27" s="88"/>
      <c r="J27" s="411"/>
      <c r="K27" s="110">
        <f t="shared" si="0"/>
        <v>0</v>
      </c>
      <c r="L27" s="166">
        <v>1</v>
      </c>
      <c r="M27" s="166">
        <v>8</v>
      </c>
      <c r="N27" s="166">
        <v>11</v>
      </c>
      <c r="O27" s="110">
        <f t="shared" si="1"/>
        <v>20</v>
      </c>
      <c r="P27" s="236"/>
      <c r="Q27" s="419"/>
      <c r="R27" s="419"/>
      <c r="S27" s="237">
        <f t="shared" si="2"/>
        <v>0</v>
      </c>
      <c r="T27" s="236"/>
      <c r="U27" s="236">
        <v>2</v>
      </c>
      <c r="V27" s="236">
        <v>6</v>
      </c>
      <c r="W27" s="237">
        <f t="shared" si="3"/>
        <v>8</v>
      </c>
      <c r="X27" s="211"/>
      <c r="Y27" s="211"/>
      <c r="Z27" s="211"/>
      <c r="AA27" s="237">
        <f t="shared" si="4"/>
        <v>0</v>
      </c>
      <c r="AB27" s="351"/>
      <c r="AC27" s="352"/>
      <c r="AD27" s="351"/>
      <c r="AE27" s="237">
        <f t="shared" si="5"/>
        <v>0</v>
      </c>
      <c r="AF27" s="211"/>
      <c r="AG27" s="211"/>
      <c r="AH27" s="440"/>
      <c r="AI27" s="435">
        <f t="shared" si="6"/>
        <v>0</v>
      </c>
      <c r="AJ27" s="238">
        <f t="shared" si="7"/>
        <v>28</v>
      </c>
    </row>
    <row r="28" spans="1:36" ht="31.5">
      <c r="A28" s="447">
        <f t="shared" si="8"/>
        <v>18</v>
      </c>
      <c r="B28" s="439" t="s">
        <v>234</v>
      </c>
      <c r="C28" s="4">
        <v>1992</v>
      </c>
      <c r="D28" s="4" t="s">
        <v>148</v>
      </c>
      <c r="E28" s="4" t="s">
        <v>40</v>
      </c>
      <c r="F28" s="4" t="s">
        <v>58</v>
      </c>
      <c r="G28" s="180" t="s">
        <v>57</v>
      </c>
      <c r="H28" s="57">
        <v>1</v>
      </c>
      <c r="I28" s="88"/>
      <c r="J28" s="411">
        <v>15</v>
      </c>
      <c r="K28" s="110">
        <f t="shared" si="0"/>
        <v>16</v>
      </c>
      <c r="L28" s="166">
        <v>1</v>
      </c>
      <c r="M28" s="166"/>
      <c r="N28" s="166">
        <v>10</v>
      </c>
      <c r="O28" s="110">
        <f t="shared" si="1"/>
        <v>11</v>
      </c>
      <c r="P28" s="236"/>
      <c r="Q28" s="419"/>
      <c r="R28" s="419"/>
      <c r="S28" s="237">
        <f t="shared" si="2"/>
        <v>0</v>
      </c>
      <c r="T28" s="236"/>
      <c r="U28" s="236"/>
      <c r="V28" s="236"/>
      <c r="W28" s="237">
        <f t="shared" si="3"/>
        <v>0</v>
      </c>
      <c r="X28" s="211"/>
      <c r="Y28" s="211"/>
      <c r="Z28" s="211"/>
      <c r="AA28" s="237">
        <f t="shared" si="4"/>
        <v>0</v>
      </c>
      <c r="AB28" s="351"/>
      <c r="AC28" s="352"/>
      <c r="AD28" s="351"/>
      <c r="AE28" s="237">
        <f t="shared" si="5"/>
        <v>0</v>
      </c>
      <c r="AF28" s="211"/>
      <c r="AG28" s="211"/>
      <c r="AH28" s="440"/>
      <c r="AI28" s="435">
        <f t="shared" si="6"/>
        <v>0</v>
      </c>
      <c r="AJ28" s="238">
        <f t="shared" si="7"/>
        <v>27</v>
      </c>
    </row>
    <row r="29" spans="1:36" ht="46.5">
      <c r="A29" s="447">
        <f t="shared" si="8"/>
        <v>19</v>
      </c>
      <c r="B29" s="439" t="s">
        <v>87</v>
      </c>
      <c r="C29" s="4">
        <v>1974</v>
      </c>
      <c r="D29" s="4" t="s">
        <v>11</v>
      </c>
      <c r="E29" s="4" t="s">
        <v>86</v>
      </c>
      <c r="F29" s="4" t="s">
        <v>227</v>
      </c>
      <c r="G29" s="180" t="s">
        <v>105</v>
      </c>
      <c r="H29" s="57">
        <v>3</v>
      </c>
      <c r="I29" s="88">
        <v>13</v>
      </c>
      <c r="J29" s="411">
        <v>11</v>
      </c>
      <c r="K29" s="110">
        <f t="shared" si="0"/>
        <v>27</v>
      </c>
      <c r="L29" s="166"/>
      <c r="M29" s="166"/>
      <c r="N29" s="166"/>
      <c r="O29" s="110">
        <f t="shared" si="1"/>
        <v>0</v>
      </c>
      <c r="P29" s="236"/>
      <c r="Q29" s="419"/>
      <c r="R29" s="419"/>
      <c r="S29" s="237">
        <f t="shared" si="2"/>
        <v>0</v>
      </c>
      <c r="T29" s="236"/>
      <c r="U29" s="236"/>
      <c r="V29" s="236"/>
      <c r="W29" s="237">
        <f t="shared" si="3"/>
        <v>0</v>
      </c>
      <c r="X29" s="211"/>
      <c r="Y29" s="211"/>
      <c r="Z29" s="211"/>
      <c r="AA29" s="237">
        <f t="shared" si="4"/>
        <v>0</v>
      </c>
      <c r="AB29" s="351"/>
      <c r="AC29" s="352"/>
      <c r="AD29" s="351"/>
      <c r="AE29" s="237">
        <f t="shared" si="5"/>
        <v>0</v>
      </c>
      <c r="AF29" s="211"/>
      <c r="AG29" s="211"/>
      <c r="AH29" s="440"/>
      <c r="AI29" s="435">
        <f t="shared" si="6"/>
        <v>0</v>
      </c>
      <c r="AJ29" s="238">
        <f t="shared" si="7"/>
        <v>27</v>
      </c>
    </row>
    <row r="30" spans="1:36" ht="47.25" thickBot="1">
      <c r="A30" s="447">
        <f t="shared" si="8"/>
        <v>20</v>
      </c>
      <c r="B30" s="445" t="s">
        <v>27</v>
      </c>
      <c r="C30" s="422">
        <v>1979</v>
      </c>
      <c r="D30" s="422"/>
      <c r="E30" s="422" t="s">
        <v>303</v>
      </c>
      <c r="F30" s="422" t="s">
        <v>41</v>
      </c>
      <c r="G30" s="344" t="s">
        <v>28</v>
      </c>
      <c r="H30" s="308">
        <v>0</v>
      </c>
      <c r="I30" s="308">
        <v>9</v>
      </c>
      <c r="J30" s="412">
        <v>8</v>
      </c>
      <c r="K30" s="345">
        <f t="shared" si="0"/>
        <v>17</v>
      </c>
      <c r="L30" s="223">
        <v>9</v>
      </c>
      <c r="M30" s="223"/>
      <c r="N30" s="223"/>
      <c r="O30" s="345">
        <f t="shared" si="1"/>
        <v>9</v>
      </c>
      <c r="P30" s="320"/>
      <c r="Q30" s="420"/>
      <c r="R30" s="420"/>
      <c r="S30" s="346">
        <f t="shared" si="2"/>
        <v>0</v>
      </c>
      <c r="T30" s="320"/>
      <c r="U30" s="320"/>
      <c r="V30" s="320"/>
      <c r="W30" s="346">
        <f t="shared" si="3"/>
        <v>0</v>
      </c>
      <c r="X30" s="321"/>
      <c r="Y30" s="321"/>
      <c r="Z30" s="321"/>
      <c r="AA30" s="346">
        <f t="shared" si="4"/>
        <v>0</v>
      </c>
      <c r="AB30" s="353"/>
      <c r="AC30" s="354"/>
      <c r="AD30" s="353"/>
      <c r="AE30" s="346">
        <f t="shared" si="5"/>
        <v>0</v>
      </c>
      <c r="AF30" s="321"/>
      <c r="AG30" s="321"/>
      <c r="AH30" s="446"/>
      <c r="AI30" s="435">
        <f t="shared" si="6"/>
        <v>0</v>
      </c>
      <c r="AJ30" s="238">
        <f t="shared" si="7"/>
        <v>26</v>
      </c>
    </row>
    <row r="31" spans="1:36" ht="31.5">
      <c r="A31" s="97">
        <f t="shared" si="8"/>
        <v>21</v>
      </c>
      <c r="B31" s="10" t="s">
        <v>44</v>
      </c>
      <c r="C31" s="10">
        <v>1988</v>
      </c>
      <c r="D31" s="10" t="s">
        <v>11</v>
      </c>
      <c r="E31" s="10" t="s">
        <v>246</v>
      </c>
      <c r="F31" s="10" t="s">
        <v>5</v>
      </c>
      <c r="G31" s="333" t="s">
        <v>194</v>
      </c>
      <c r="H31" s="171">
        <v>1</v>
      </c>
      <c r="I31" s="213"/>
      <c r="J31" s="413">
        <v>12</v>
      </c>
      <c r="K31" s="334">
        <f t="shared" si="0"/>
        <v>13</v>
      </c>
      <c r="L31" s="172">
        <v>11</v>
      </c>
      <c r="M31" s="172"/>
      <c r="N31" s="172"/>
      <c r="O31" s="334">
        <f t="shared" si="1"/>
        <v>11</v>
      </c>
      <c r="P31" s="335"/>
      <c r="Q31" s="421"/>
      <c r="R31" s="421"/>
      <c r="S31" s="336">
        <f t="shared" si="2"/>
        <v>0</v>
      </c>
      <c r="T31" s="335"/>
      <c r="U31" s="335"/>
      <c r="V31" s="335"/>
      <c r="W31" s="336">
        <f t="shared" si="3"/>
        <v>0</v>
      </c>
      <c r="X31" s="337"/>
      <c r="Y31" s="337"/>
      <c r="Z31" s="337"/>
      <c r="AA31" s="336">
        <f t="shared" si="4"/>
        <v>0</v>
      </c>
      <c r="AB31" s="355"/>
      <c r="AC31" s="356"/>
      <c r="AD31" s="355"/>
      <c r="AE31" s="336">
        <f t="shared" si="5"/>
        <v>0</v>
      </c>
      <c r="AF31" s="337"/>
      <c r="AG31" s="337"/>
      <c r="AH31" s="337"/>
      <c r="AI31" s="237">
        <f t="shared" si="6"/>
        <v>0</v>
      </c>
      <c r="AJ31" s="238">
        <f t="shared" si="7"/>
        <v>24</v>
      </c>
    </row>
    <row r="32" spans="1:36" ht="31.5">
      <c r="A32" s="97">
        <f t="shared" si="8"/>
        <v>22</v>
      </c>
      <c r="B32" s="4" t="s">
        <v>59</v>
      </c>
      <c r="C32" s="4"/>
      <c r="D32" s="4"/>
      <c r="E32" s="4" t="s">
        <v>189</v>
      </c>
      <c r="F32" s="4" t="s">
        <v>5</v>
      </c>
      <c r="G32" s="180" t="s">
        <v>61</v>
      </c>
      <c r="H32" s="57">
        <v>8</v>
      </c>
      <c r="I32" s="88"/>
      <c r="J32" s="411">
        <v>14</v>
      </c>
      <c r="K32" s="110">
        <f t="shared" si="0"/>
        <v>22</v>
      </c>
      <c r="L32" s="166"/>
      <c r="M32" s="166"/>
      <c r="N32" s="166"/>
      <c r="O32" s="110">
        <f t="shared" si="1"/>
        <v>0</v>
      </c>
      <c r="P32" s="236"/>
      <c r="Q32" s="419"/>
      <c r="R32" s="419"/>
      <c r="S32" s="237">
        <f t="shared" si="2"/>
        <v>0</v>
      </c>
      <c r="T32" s="236"/>
      <c r="U32" s="236"/>
      <c r="V32" s="236"/>
      <c r="W32" s="237">
        <f t="shared" si="3"/>
        <v>0</v>
      </c>
      <c r="X32" s="211"/>
      <c r="Y32" s="211"/>
      <c r="Z32" s="211"/>
      <c r="AA32" s="237">
        <f t="shared" si="4"/>
        <v>0</v>
      </c>
      <c r="AB32" s="351"/>
      <c r="AC32" s="352"/>
      <c r="AD32" s="351"/>
      <c r="AE32" s="237">
        <f t="shared" si="5"/>
        <v>0</v>
      </c>
      <c r="AF32" s="211"/>
      <c r="AG32" s="211"/>
      <c r="AH32" s="211"/>
      <c r="AI32" s="237">
        <f t="shared" si="6"/>
        <v>0</v>
      </c>
      <c r="AJ32" s="238">
        <f t="shared" si="7"/>
        <v>22</v>
      </c>
    </row>
    <row r="33" spans="1:36" ht="31.5">
      <c r="A33" s="97">
        <f t="shared" si="8"/>
        <v>23</v>
      </c>
      <c r="B33" s="216" t="s">
        <v>366</v>
      </c>
      <c r="C33" s="91">
        <v>1968</v>
      </c>
      <c r="D33" s="91" t="s">
        <v>11</v>
      </c>
      <c r="E33" s="90" t="s">
        <v>367</v>
      </c>
      <c r="F33" s="90" t="s">
        <v>359</v>
      </c>
      <c r="G33" s="181" t="s">
        <v>368</v>
      </c>
      <c r="H33" s="57"/>
      <c r="I33" s="88"/>
      <c r="J33" s="411"/>
      <c r="K33" s="110">
        <f t="shared" si="0"/>
        <v>0</v>
      </c>
      <c r="L33" s="166"/>
      <c r="M33" s="411"/>
      <c r="N33" s="411">
        <v>5</v>
      </c>
      <c r="O33" s="110">
        <f t="shared" si="1"/>
        <v>5</v>
      </c>
      <c r="P33" s="236">
        <v>7</v>
      </c>
      <c r="Q33" s="419">
        <v>6</v>
      </c>
      <c r="R33" s="419">
        <v>3</v>
      </c>
      <c r="S33" s="237">
        <f t="shared" si="2"/>
        <v>16</v>
      </c>
      <c r="T33" s="236"/>
      <c r="U33" s="236"/>
      <c r="V33" s="236"/>
      <c r="W33" s="237">
        <f t="shared" si="3"/>
        <v>0</v>
      </c>
      <c r="X33" s="211"/>
      <c r="Y33" s="211"/>
      <c r="Z33" s="211"/>
      <c r="AA33" s="237">
        <f t="shared" si="4"/>
        <v>0</v>
      </c>
      <c r="AB33" s="351"/>
      <c r="AC33" s="352"/>
      <c r="AD33" s="351"/>
      <c r="AE33" s="237">
        <f t="shared" si="5"/>
        <v>0</v>
      </c>
      <c r="AF33" s="211"/>
      <c r="AG33" s="211"/>
      <c r="AH33" s="211"/>
      <c r="AI33" s="237">
        <f t="shared" si="6"/>
        <v>0</v>
      </c>
      <c r="AJ33" s="238">
        <f t="shared" si="7"/>
        <v>21</v>
      </c>
    </row>
    <row r="34" spans="1:36" ht="31.5">
      <c r="A34" s="97">
        <f t="shared" si="8"/>
        <v>24</v>
      </c>
      <c r="B34" s="4" t="s">
        <v>10</v>
      </c>
      <c r="C34" s="4">
        <v>1979</v>
      </c>
      <c r="D34" s="4" t="s">
        <v>11</v>
      </c>
      <c r="E34" s="4" t="s">
        <v>256</v>
      </c>
      <c r="F34" s="4" t="s">
        <v>12</v>
      </c>
      <c r="G34" s="180" t="s">
        <v>13</v>
      </c>
      <c r="H34" s="57">
        <v>5</v>
      </c>
      <c r="I34" s="88"/>
      <c r="J34" s="411"/>
      <c r="K34" s="110">
        <f t="shared" si="0"/>
        <v>5</v>
      </c>
      <c r="L34" s="166">
        <v>7</v>
      </c>
      <c r="M34" s="166"/>
      <c r="N34" s="166"/>
      <c r="O34" s="110">
        <f t="shared" si="1"/>
        <v>7</v>
      </c>
      <c r="P34" s="236"/>
      <c r="Q34" s="419"/>
      <c r="R34" s="419"/>
      <c r="S34" s="237">
        <f t="shared" si="2"/>
        <v>0</v>
      </c>
      <c r="T34" s="236"/>
      <c r="U34" s="236"/>
      <c r="V34" s="236"/>
      <c r="W34" s="237">
        <f t="shared" si="3"/>
        <v>0</v>
      </c>
      <c r="X34" s="211"/>
      <c r="Y34" s="211"/>
      <c r="Z34" s="211"/>
      <c r="AA34" s="237">
        <f t="shared" si="4"/>
        <v>0</v>
      </c>
      <c r="AB34" s="351">
        <v>8</v>
      </c>
      <c r="AC34" s="352"/>
      <c r="AD34" s="351"/>
      <c r="AE34" s="237">
        <f t="shared" si="5"/>
        <v>8</v>
      </c>
      <c r="AF34" s="211"/>
      <c r="AG34" s="211"/>
      <c r="AH34" s="211"/>
      <c r="AI34" s="237">
        <f t="shared" si="6"/>
        <v>0</v>
      </c>
      <c r="AJ34" s="238">
        <f t="shared" si="7"/>
        <v>20</v>
      </c>
    </row>
    <row r="35" spans="1:36" ht="33">
      <c r="A35" s="97">
        <f t="shared" si="8"/>
        <v>25</v>
      </c>
      <c r="B35" s="115" t="s">
        <v>617</v>
      </c>
      <c r="C35" s="4">
        <v>1986</v>
      </c>
      <c r="D35" s="4" t="s">
        <v>4</v>
      </c>
      <c r="E35" s="74" t="s">
        <v>618</v>
      </c>
      <c r="F35" s="74" t="s">
        <v>35</v>
      </c>
      <c r="G35" s="180" t="s">
        <v>619</v>
      </c>
      <c r="H35" s="57"/>
      <c r="I35" s="88"/>
      <c r="J35" s="411"/>
      <c r="K35" s="110">
        <f t="shared" si="0"/>
        <v>0</v>
      </c>
      <c r="L35" s="166"/>
      <c r="M35" s="411"/>
      <c r="N35" s="411"/>
      <c r="O35" s="110">
        <f t="shared" si="1"/>
        <v>0</v>
      </c>
      <c r="P35" s="236"/>
      <c r="Q35" s="419"/>
      <c r="R35" s="419"/>
      <c r="S35" s="237">
        <f t="shared" si="2"/>
        <v>0</v>
      </c>
      <c r="T35" s="236">
        <v>5</v>
      </c>
      <c r="U35" s="236">
        <v>5</v>
      </c>
      <c r="V35" s="236">
        <v>9</v>
      </c>
      <c r="W35" s="237">
        <f t="shared" si="3"/>
        <v>19</v>
      </c>
      <c r="X35" s="211"/>
      <c r="Y35" s="211"/>
      <c r="Z35" s="211"/>
      <c r="AA35" s="237">
        <f t="shared" si="4"/>
        <v>0</v>
      </c>
      <c r="AB35" s="351"/>
      <c r="AC35" s="352"/>
      <c r="AD35" s="351"/>
      <c r="AE35" s="237">
        <f t="shared" si="5"/>
        <v>0</v>
      </c>
      <c r="AF35" s="211"/>
      <c r="AG35" s="211"/>
      <c r="AH35" s="211"/>
      <c r="AI35" s="237">
        <f t="shared" si="6"/>
        <v>0</v>
      </c>
      <c r="AJ35" s="238">
        <f t="shared" si="7"/>
        <v>19</v>
      </c>
    </row>
    <row r="36" spans="1:36" ht="31.5">
      <c r="A36" s="97">
        <f t="shared" si="8"/>
        <v>26</v>
      </c>
      <c r="B36" s="4" t="s">
        <v>75</v>
      </c>
      <c r="C36" s="4">
        <v>1984</v>
      </c>
      <c r="D36" s="4" t="s">
        <v>11</v>
      </c>
      <c r="E36" s="4" t="s">
        <v>257</v>
      </c>
      <c r="F36" s="4" t="s">
        <v>41</v>
      </c>
      <c r="G36" s="180" t="s">
        <v>196</v>
      </c>
      <c r="H36" s="57">
        <v>11</v>
      </c>
      <c r="I36" s="88"/>
      <c r="J36" s="411"/>
      <c r="K36" s="110">
        <f t="shared" si="0"/>
        <v>11</v>
      </c>
      <c r="L36" s="166"/>
      <c r="M36" s="166"/>
      <c r="N36" s="166"/>
      <c r="O36" s="110">
        <f t="shared" si="1"/>
        <v>0</v>
      </c>
      <c r="P36" s="236"/>
      <c r="Q36" s="419">
        <v>7</v>
      </c>
      <c r="R36" s="419"/>
      <c r="S36" s="237">
        <f t="shared" si="2"/>
        <v>7</v>
      </c>
      <c r="T36" s="236"/>
      <c r="U36" s="236"/>
      <c r="V36" s="236"/>
      <c r="W36" s="237">
        <f t="shared" si="3"/>
        <v>0</v>
      </c>
      <c r="X36" s="211"/>
      <c r="Y36" s="211"/>
      <c r="Z36" s="211"/>
      <c r="AA36" s="237">
        <f t="shared" si="4"/>
        <v>0</v>
      </c>
      <c r="AB36" s="351"/>
      <c r="AC36" s="352"/>
      <c r="AD36" s="351"/>
      <c r="AE36" s="237">
        <f t="shared" si="5"/>
        <v>0</v>
      </c>
      <c r="AF36" s="211"/>
      <c r="AG36" s="211"/>
      <c r="AH36" s="211"/>
      <c r="AI36" s="237">
        <f t="shared" si="6"/>
        <v>0</v>
      </c>
      <c r="AJ36" s="238">
        <f t="shared" si="7"/>
        <v>18</v>
      </c>
    </row>
    <row r="37" spans="1:36" ht="31.5">
      <c r="A37" s="97">
        <f t="shared" si="8"/>
        <v>27</v>
      </c>
      <c r="B37" s="159" t="s">
        <v>14</v>
      </c>
      <c r="C37" s="159">
        <v>1989</v>
      </c>
      <c r="D37" s="159" t="s">
        <v>11</v>
      </c>
      <c r="E37" s="159" t="s">
        <v>253</v>
      </c>
      <c r="F37" s="159" t="s">
        <v>243</v>
      </c>
      <c r="G37" s="182" t="s">
        <v>128</v>
      </c>
      <c r="H37" s="57">
        <v>1</v>
      </c>
      <c r="I37" s="88"/>
      <c r="J37" s="411"/>
      <c r="K37" s="110">
        <f t="shared" si="0"/>
        <v>1</v>
      </c>
      <c r="L37" s="166"/>
      <c r="M37" s="166"/>
      <c r="N37" s="166"/>
      <c r="O37" s="110">
        <f t="shared" si="1"/>
        <v>0</v>
      </c>
      <c r="P37" s="236"/>
      <c r="Q37" s="419"/>
      <c r="R37" s="419"/>
      <c r="S37" s="237">
        <f t="shared" si="2"/>
        <v>0</v>
      </c>
      <c r="T37" s="236"/>
      <c r="U37" s="236"/>
      <c r="V37" s="236"/>
      <c r="W37" s="237">
        <f t="shared" si="3"/>
        <v>0</v>
      </c>
      <c r="X37" s="211">
        <v>16</v>
      </c>
      <c r="Y37" s="211"/>
      <c r="Z37" s="211"/>
      <c r="AA37" s="237">
        <f t="shared" si="4"/>
        <v>16</v>
      </c>
      <c r="AB37" s="351"/>
      <c r="AC37" s="352"/>
      <c r="AD37" s="351"/>
      <c r="AE37" s="237">
        <f t="shared" si="5"/>
        <v>0</v>
      </c>
      <c r="AF37" s="211"/>
      <c r="AG37" s="211"/>
      <c r="AH37" s="211"/>
      <c r="AI37" s="237">
        <f t="shared" si="6"/>
        <v>0</v>
      </c>
      <c r="AJ37" s="238">
        <f t="shared" si="7"/>
        <v>17</v>
      </c>
    </row>
    <row r="38" spans="1:36" ht="46.5">
      <c r="A38" s="97">
        <f t="shared" si="8"/>
        <v>28</v>
      </c>
      <c r="B38" s="190" t="s">
        <v>20</v>
      </c>
      <c r="C38" s="190">
        <v>1958</v>
      </c>
      <c r="D38" s="190" t="s">
        <v>21</v>
      </c>
      <c r="E38" s="190" t="s">
        <v>247</v>
      </c>
      <c r="F38" s="190" t="s">
        <v>22</v>
      </c>
      <c r="G38" s="192" t="s">
        <v>23</v>
      </c>
      <c r="H38" s="57">
        <v>1</v>
      </c>
      <c r="I38" s="88"/>
      <c r="J38" s="411"/>
      <c r="K38" s="110">
        <f t="shared" si="0"/>
        <v>1</v>
      </c>
      <c r="L38" s="166">
        <v>16</v>
      </c>
      <c r="M38" s="166"/>
      <c r="N38" s="166"/>
      <c r="O38" s="110">
        <f t="shared" si="1"/>
        <v>16</v>
      </c>
      <c r="P38" s="236"/>
      <c r="Q38" s="419"/>
      <c r="R38" s="419"/>
      <c r="S38" s="237">
        <f t="shared" si="2"/>
        <v>0</v>
      </c>
      <c r="T38" s="236"/>
      <c r="U38" s="236"/>
      <c r="V38" s="236"/>
      <c r="W38" s="237">
        <f t="shared" si="3"/>
        <v>0</v>
      </c>
      <c r="X38" s="211"/>
      <c r="Y38" s="211"/>
      <c r="Z38" s="211"/>
      <c r="AA38" s="237">
        <f t="shared" si="4"/>
        <v>0</v>
      </c>
      <c r="AB38" s="351"/>
      <c r="AC38" s="352"/>
      <c r="AD38" s="351"/>
      <c r="AE38" s="237">
        <f t="shared" si="5"/>
        <v>0</v>
      </c>
      <c r="AF38" s="211"/>
      <c r="AG38" s="211"/>
      <c r="AH38" s="211"/>
      <c r="AI38" s="237">
        <f t="shared" si="6"/>
        <v>0</v>
      </c>
      <c r="AJ38" s="238">
        <f t="shared" si="7"/>
        <v>17</v>
      </c>
    </row>
    <row r="39" spans="1:36" ht="31.5">
      <c r="A39" s="97">
        <f t="shared" si="8"/>
        <v>29</v>
      </c>
      <c r="B39" s="4" t="s">
        <v>36</v>
      </c>
      <c r="C39" s="4">
        <v>1987</v>
      </c>
      <c r="D39" s="4" t="s">
        <v>4</v>
      </c>
      <c r="E39" s="4" t="s">
        <v>163</v>
      </c>
      <c r="F39" s="4" t="s">
        <v>38</v>
      </c>
      <c r="G39" s="180" t="s">
        <v>39</v>
      </c>
      <c r="H39" s="57">
        <v>16</v>
      </c>
      <c r="I39" s="88"/>
      <c r="J39" s="411"/>
      <c r="K39" s="110">
        <f t="shared" si="0"/>
        <v>16</v>
      </c>
      <c r="L39" s="166"/>
      <c r="M39" s="166"/>
      <c r="N39" s="166"/>
      <c r="O39" s="110">
        <f t="shared" si="1"/>
        <v>0</v>
      </c>
      <c r="P39" s="236"/>
      <c r="Q39" s="419"/>
      <c r="R39" s="419"/>
      <c r="S39" s="237">
        <f t="shared" si="2"/>
        <v>0</v>
      </c>
      <c r="T39" s="236"/>
      <c r="U39" s="236"/>
      <c r="V39" s="236"/>
      <c r="W39" s="237">
        <f t="shared" si="3"/>
        <v>0</v>
      </c>
      <c r="X39" s="211"/>
      <c r="Y39" s="211"/>
      <c r="Z39" s="211"/>
      <c r="AA39" s="237">
        <f t="shared" si="4"/>
        <v>0</v>
      </c>
      <c r="AB39" s="351"/>
      <c r="AC39" s="352"/>
      <c r="AD39" s="351"/>
      <c r="AE39" s="237">
        <f t="shared" si="5"/>
        <v>0</v>
      </c>
      <c r="AF39" s="211"/>
      <c r="AG39" s="211"/>
      <c r="AH39" s="211"/>
      <c r="AI39" s="237">
        <f t="shared" si="6"/>
        <v>0</v>
      </c>
      <c r="AJ39" s="238">
        <f t="shared" si="7"/>
        <v>16</v>
      </c>
    </row>
    <row r="40" spans="1:36" ht="33">
      <c r="A40" s="97">
        <f t="shared" si="8"/>
        <v>30</v>
      </c>
      <c r="B40" s="115" t="s">
        <v>613</v>
      </c>
      <c r="C40" s="4">
        <v>1972</v>
      </c>
      <c r="D40" s="4" t="s">
        <v>69</v>
      </c>
      <c r="E40" s="74" t="s">
        <v>616</v>
      </c>
      <c r="F40" s="74" t="s">
        <v>41</v>
      </c>
      <c r="G40" s="180" t="s">
        <v>615</v>
      </c>
      <c r="H40" s="57"/>
      <c r="I40" s="88"/>
      <c r="J40" s="411"/>
      <c r="K40" s="110">
        <f t="shared" si="0"/>
        <v>0</v>
      </c>
      <c r="L40" s="166"/>
      <c r="M40" s="166"/>
      <c r="N40" s="166"/>
      <c r="O40" s="110">
        <f t="shared" si="1"/>
        <v>0</v>
      </c>
      <c r="P40" s="166"/>
      <c r="Q40" s="166"/>
      <c r="R40" s="166"/>
      <c r="S40" s="237">
        <f t="shared" si="2"/>
        <v>0</v>
      </c>
      <c r="T40" s="236">
        <v>3</v>
      </c>
      <c r="U40" s="236">
        <v>6</v>
      </c>
      <c r="V40" s="236">
        <v>6</v>
      </c>
      <c r="W40" s="237">
        <f t="shared" si="3"/>
        <v>15</v>
      </c>
      <c r="X40" s="211"/>
      <c r="Y40" s="211"/>
      <c r="Z40" s="211"/>
      <c r="AA40" s="237">
        <f t="shared" si="4"/>
        <v>0</v>
      </c>
      <c r="AB40" s="351"/>
      <c r="AC40" s="352"/>
      <c r="AD40" s="351"/>
      <c r="AE40" s="237">
        <f t="shared" si="5"/>
        <v>0</v>
      </c>
      <c r="AF40" s="211"/>
      <c r="AG40" s="211"/>
      <c r="AH40" s="211"/>
      <c r="AI40" s="237">
        <f t="shared" si="6"/>
        <v>0</v>
      </c>
      <c r="AJ40" s="238">
        <f t="shared" si="7"/>
        <v>15</v>
      </c>
    </row>
    <row r="41" spans="1:36" ht="31.5">
      <c r="A41" s="97">
        <f t="shared" si="8"/>
        <v>31</v>
      </c>
      <c r="B41" s="4" t="s">
        <v>114</v>
      </c>
      <c r="C41" s="4">
        <v>1994</v>
      </c>
      <c r="D41" s="4" t="s">
        <v>4</v>
      </c>
      <c r="E41" s="4" t="s">
        <v>254</v>
      </c>
      <c r="F41" s="4" t="s">
        <v>32</v>
      </c>
      <c r="G41" s="180" t="s">
        <v>33</v>
      </c>
      <c r="H41" s="57">
        <v>15</v>
      </c>
      <c r="I41" s="88"/>
      <c r="J41" s="411"/>
      <c r="K41" s="110">
        <f t="shared" si="0"/>
        <v>15</v>
      </c>
      <c r="L41" s="166"/>
      <c r="M41" s="166"/>
      <c r="N41" s="166"/>
      <c r="O41" s="110">
        <f t="shared" si="1"/>
        <v>0</v>
      </c>
      <c r="P41" s="236"/>
      <c r="Q41" s="419"/>
      <c r="R41" s="419"/>
      <c r="S41" s="237">
        <f t="shared" si="2"/>
        <v>0</v>
      </c>
      <c r="T41" s="236"/>
      <c r="U41" s="236"/>
      <c r="V41" s="236"/>
      <c r="W41" s="237">
        <f t="shared" si="3"/>
        <v>0</v>
      </c>
      <c r="X41" s="211"/>
      <c r="Y41" s="211"/>
      <c r="Z41" s="211"/>
      <c r="AA41" s="237">
        <f t="shared" si="4"/>
        <v>0</v>
      </c>
      <c r="AB41" s="351"/>
      <c r="AC41" s="352"/>
      <c r="AD41" s="351"/>
      <c r="AE41" s="237">
        <f t="shared" si="5"/>
        <v>0</v>
      </c>
      <c r="AF41" s="211"/>
      <c r="AG41" s="211"/>
      <c r="AH41" s="211"/>
      <c r="AI41" s="237">
        <f t="shared" si="6"/>
        <v>0</v>
      </c>
      <c r="AJ41" s="238">
        <f t="shared" si="7"/>
        <v>15</v>
      </c>
    </row>
    <row r="42" spans="1:36" ht="46.5">
      <c r="A42" s="97">
        <f t="shared" si="8"/>
        <v>32</v>
      </c>
      <c r="B42" s="4" t="s">
        <v>45</v>
      </c>
      <c r="C42" s="4">
        <v>1990</v>
      </c>
      <c r="D42" s="4" t="s">
        <v>4</v>
      </c>
      <c r="E42" s="4" t="s">
        <v>283</v>
      </c>
      <c r="F42" s="4" t="s">
        <v>62</v>
      </c>
      <c r="G42" s="180" t="s">
        <v>176</v>
      </c>
      <c r="H42" s="57">
        <v>1</v>
      </c>
      <c r="I42" s="88">
        <v>6</v>
      </c>
      <c r="J42" s="411">
        <v>7</v>
      </c>
      <c r="K42" s="110">
        <f t="shared" si="0"/>
        <v>14</v>
      </c>
      <c r="L42" s="166"/>
      <c r="M42" s="166"/>
      <c r="N42" s="166"/>
      <c r="O42" s="110">
        <f t="shared" si="1"/>
        <v>0</v>
      </c>
      <c r="P42" s="236"/>
      <c r="Q42" s="419"/>
      <c r="R42" s="419"/>
      <c r="S42" s="237">
        <f t="shared" si="2"/>
        <v>0</v>
      </c>
      <c r="T42" s="236"/>
      <c r="U42" s="236"/>
      <c r="V42" s="236"/>
      <c r="W42" s="237">
        <f t="shared" si="3"/>
        <v>0</v>
      </c>
      <c r="X42" s="211"/>
      <c r="Y42" s="211"/>
      <c r="Z42" s="211"/>
      <c r="AA42" s="237">
        <f t="shared" si="4"/>
        <v>0</v>
      </c>
      <c r="AB42" s="351"/>
      <c r="AC42" s="352"/>
      <c r="AD42" s="351"/>
      <c r="AE42" s="237">
        <f t="shared" si="5"/>
        <v>0</v>
      </c>
      <c r="AF42" s="211"/>
      <c r="AG42" s="211"/>
      <c r="AH42" s="211"/>
      <c r="AI42" s="237">
        <f t="shared" si="6"/>
        <v>0</v>
      </c>
      <c r="AJ42" s="238">
        <f t="shared" si="7"/>
        <v>14</v>
      </c>
    </row>
    <row r="43" spans="1:36" ht="46.5">
      <c r="A43" s="97">
        <f t="shared" si="8"/>
        <v>33</v>
      </c>
      <c r="B43" s="159" t="s">
        <v>27</v>
      </c>
      <c r="C43" s="159">
        <v>1979</v>
      </c>
      <c r="D43" s="159"/>
      <c r="E43" s="159" t="s">
        <v>30</v>
      </c>
      <c r="F43" s="159" t="s">
        <v>41</v>
      </c>
      <c r="G43" s="182" t="s">
        <v>28</v>
      </c>
      <c r="H43" s="57">
        <v>14</v>
      </c>
      <c r="I43" s="88"/>
      <c r="J43" s="411"/>
      <c r="K43" s="110">
        <f t="shared" ref="K43:K74" si="9">J43+I43+H43</f>
        <v>14</v>
      </c>
      <c r="L43" s="166"/>
      <c r="M43" s="166"/>
      <c r="N43" s="166"/>
      <c r="O43" s="110">
        <f t="shared" ref="O43:O74" si="10">N43+M43+L43</f>
        <v>0</v>
      </c>
      <c r="P43" s="236"/>
      <c r="Q43" s="419"/>
      <c r="R43" s="419"/>
      <c r="S43" s="237">
        <f t="shared" ref="S43:S74" si="11">R43+Q43+P43</f>
        <v>0</v>
      </c>
      <c r="T43" s="236"/>
      <c r="U43" s="236"/>
      <c r="V43" s="236"/>
      <c r="W43" s="237">
        <f t="shared" ref="W43:W74" si="12">V43+U43+T43</f>
        <v>0</v>
      </c>
      <c r="X43" s="211"/>
      <c r="Y43" s="211"/>
      <c r="Z43" s="211"/>
      <c r="AA43" s="237">
        <f t="shared" ref="AA43:AA74" si="13">Z43+Y43+X43</f>
        <v>0</v>
      </c>
      <c r="AB43" s="351"/>
      <c r="AC43" s="352"/>
      <c r="AD43" s="351"/>
      <c r="AE43" s="237">
        <f t="shared" ref="AE43:AE74" si="14">AD43+AC43+AB43</f>
        <v>0</v>
      </c>
      <c r="AF43" s="211"/>
      <c r="AG43" s="211"/>
      <c r="AH43" s="211"/>
      <c r="AI43" s="237">
        <f t="shared" ref="AI43:AI74" si="15">AH43+AG43+AF43</f>
        <v>0</v>
      </c>
      <c r="AJ43" s="238">
        <f t="shared" ref="AJ43:AJ74" si="16">AA43+W43+S43+O43+K43+AE43+AI43</f>
        <v>14</v>
      </c>
    </row>
    <row r="44" spans="1:36" ht="46.5">
      <c r="A44" s="97">
        <f t="shared" si="8"/>
        <v>34</v>
      </c>
      <c r="B44" s="4" t="s">
        <v>121</v>
      </c>
      <c r="C44" s="4">
        <v>1992</v>
      </c>
      <c r="D44" s="4" t="s">
        <v>4</v>
      </c>
      <c r="E44" s="4" t="s">
        <v>722</v>
      </c>
      <c r="F44" s="4" t="s">
        <v>41</v>
      </c>
      <c r="G44" s="180" t="s">
        <v>723</v>
      </c>
      <c r="H44" s="57"/>
      <c r="I44" s="88"/>
      <c r="J44" s="411"/>
      <c r="K44" s="110">
        <f t="shared" si="9"/>
        <v>0</v>
      </c>
      <c r="L44" s="166"/>
      <c r="M44" s="166"/>
      <c r="N44" s="166"/>
      <c r="O44" s="110">
        <f t="shared" si="10"/>
        <v>0</v>
      </c>
      <c r="P44" s="236"/>
      <c r="Q44" s="419"/>
      <c r="R44" s="419"/>
      <c r="S44" s="237">
        <f t="shared" si="11"/>
        <v>0</v>
      </c>
      <c r="T44" s="236"/>
      <c r="U44" s="236"/>
      <c r="V44" s="236"/>
      <c r="W44" s="237">
        <f t="shared" si="12"/>
        <v>0</v>
      </c>
      <c r="X44" s="211"/>
      <c r="Y44" s="211">
        <v>3</v>
      </c>
      <c r="Z44" s="211"/>
      <c r="AA44" s="237">
        <f t="shared" si="13"/>
        <v>3</v>
      </c>
      <c r="AB44" s="351"/>
      <c r="AC44" s="352"/>
      <c r="AD44" s="351">
        <v>10</v>
      </c>
      <c r="AE44" s="237">
        <f t="shared" si="14"/>
        <v>10</v>
      </c>
      <c r="AF44" s="211"/>
      <c r="AG44" s="211"/>
      <c r="AH44" s="211"/>
      <c r="AI44" s="237">
        <f t="shared" si="15"/>
        <v>0</v>
      </c>
      <c r="AJ44" s="238">
        <f t="shared" si="16"/>
        <v>13</v>
      </c>
    </row>
    <row r="45" spans="1:36" ht="31.5">
      <c r="A45" s="97">
        <f t="shared" si="8"/>
        <v>35</v>
      </c>
      <c r="B45" s="4" t="s">
        <v>54</v>
      </c>
      <c r="C45" s="4">
        <v>1994</v>
      </c>
      <c r="D45" s="4" t="s">
        <v>4</v>
      </c>
      <c r="E45" s="4" t="s">
        <v>287</v>
      </c>
      <c r="F45" s="4" t="s">
        <v>32</v>
      </c>
      <c r="G45" s="180" t="s">
        <v>33</v>
      </c>
      <c r="H45" s="57">
        <v>3</v>
      </c>
      <c r="I45" s="88">
        <v>10</v>
      </c>
      <c r="J45" s="411"/>
      <c r="K45" s="110">
        <f t="shared" si="9"/>
        <v>13</v>
      </c>
      <c r="L45" s="166"/>
      <c r="M45" s="166"/>
      <c r="N45" s="166"/>
      <c r="O45" s="110">
        <f t="shared" si="10"/>
        <v>0</v>
      </c>
      <c r="P45" s="236"/>
      <c r="Q45" s="419"/>
      <c r="R45" s="419"/>
      <c r="S45" s="237">
        <f t="shared" si="11"/>
        <v>0</v>
      </c>
      <c r="T45" s="236"/>
      <c r="U45" s="236"/>
      <c r="V45" s="236"/>
      <c r="W45" s="237">
        <f t="shared" si="12"/>
        <v>0</v>
      </c>
      <c r="X45" s="211"/>
      <c r="Y45" s="211"/>
      <c r="Z45" s="211"/>
      <c r="AA45" s="237">
        <f t="shared" si="13"/>
        <v>0</v>
      </c>
      <c r="AB45" s="351"/>
      <c r="AC45" s="352"/>
      <c r="AD45" s="351"/>
      <c r="AE45" s="237">
        <f t="shared" si="14"/>
        <v>0</v>
      </c>
      <c r="AF45" s="211"/>
      <c r="AG45" s="211"/>
      <c r="AH45" s="211"/>
      <c r="AI45" s="237">
        <f t="shared" si="15"/>
        <v>0</v>
      </c>
      <c r="AJ45" s="238">
        <f t="shared" si="16"/>
        <v>13</v>
      </c>
    </row>
    <row r="46" spans="1:36" ht="31.5">
      <c r="A46" s="97">
        <f t="shared" si="8"/>
        <v>36</v>
      </c>
      <c r="B46" s="4" t="s">
        <v>59</v>
      </c>
      <c r="C46" s="4">
        <v>1967</v>
      </c>
      <c r="D46" s="4" t="s">
        <v>11</v>
      </c>
      <c r="E46" s="4" t="s">
        <v>291</v>
      </c>
      <c r="F46" s="4" t="s">
        <v>60</v>
      </c>
      <c r="G46" s="180" t="s">
        <v>61</v>
      </c>
      <c r="H46" s="57">
        <v>12</v>
      </c>
      <c r="I46" s="88"/>
      <c r="J46" s="411"/>
      <c r="K46" s="110">
        <f t="shared" si="9"/>
        <v>12</v>
      </c>
      <c r="L46" s="166"/>
      <c r="M46" s="166"/>
      <c r="N46" s="166"/>
      <c r="O46" s="110">
        <f t="shared" si="10"/>
        <v>0</v>
      </c>
      <c r="P46" s="236">
        <v>1</v>
      </c>
      <c r="Q46" s="419"/>
      <c r="R46" s="419"/>
      <c r="S46" s="237">
        <f t="shared" si="11"/>
        <v>1</v>
      </c>
      <c r="T46" s="236"/>
      <c r="U46" s="236"/>
      <c r="V46" s="236"/>
      <c r="W46" s="237">
        <f t="shared" si="12"/>
        <v>0</v>
      </c>
      <c r="X46" s="211"/>
      <c r="Y46" s="211"/>
      <c r="Z46" s="211"/>
      <c r="AA46" s="237">
        <f t="shared" si="13"/>
        <v>0</v>
      </c>
      <c r="AB46" s="351"/>
      <c r="AC46" s="352"/>
      <c r="AD46" s="351"/>
      <c r="AE46" s="237">
        <f t="shared" si="14"/>
        <v>0</v>
      </c>
      <c r="AF46" s="211"/>
      <c r="AG46" s="211"/>
      <c r="AH46" s="211"/>
      <c r="AI46" s="237">
        <f t="shared" si="15"/>
        <v>0</v>
      </c>
      <c r="AJ46" s="238">
        <f t="shared" si="16"/>
        <v>13</v>
      </c>
    </row>
    <row r="47" spans="1:36" ht="31.5">
      <c r="A47" s="97">
        <f t="shared" si="8"/>
        <v>37</v>
      </c>
      <c r="B47" s="216" t="s">
        <v>58</v>
      </c>
      <c r="C47" s="90">
        <v>1965</v>
      </c>
      <c r="D47" s="90" t="s">
        <v>11</v>
      </c>
      <c r="E47" s="90" t="s">
        <v>610</v>
      </c>
      <c r="F47" s="90" t="s">
        <v>49</v>
      </c>
      <c r="G47" s="180" t="s">
        <v>57</v>
      </c>
      <c r="H47" s="57"/>
      <c r="I47" s="88"/>
      <c r="J47" s="411"/>
      <c r="K47" s="110">
        <f t="shared" si="9"/>
        <v>0</v>
      </c>
      <c r="L47" s="166"/>
      <c r="M47" s="166"/>
      <c r="N47" s="166"/>
      <c r="O47" s="110">
        <f t="shared" si="10"/>
        <v>0</v>
      </c>
      <c r="P47" s="236"/>
      <c r="Q47" s="419"/>
      <c r="R47" s="419"/>
      <c r="S47" s="237">
        <f t="shared" si="11"/>
        <v>0</v>
      </c>
      <c r="T47" s="236">
        <v>11</v>
      </c>
      <c r="U47" s="236"/>
      <c r="V47" s="236">
        <v>2</v>
      </c>
      <c r="W47" s="237">
        <f t="shared" si="12"/>
        <v>13</v>
      </c>
      <c r="X47" s="211"/>
      <c r="Y47" s="211"/>
      <c r="Z47" s="211"/>
      <c r="AA47" s="237">
        <f t="shared" si="13"/>
        <v>0</v>
      </c>
      <c r="AB47" s="351"/>
      <c r="AC47" s="352"/>
      <c r="AD47" s="351"/>
      <c r="AE47" s="237">
        <f t="shared" si="14"/>
        <v>0</v>
      </c>
      <c r="AF47" s="211"/>
      <c r="AG47" s="211"/>
      <c r="AH47" s="211"/>
      <c r="AI47" s="237">
        <f t="shared" si="15"/>
        <v>0</v>
      </c>
      <c r="AJ47" s="238">
        <f t="shared" si="16"/>
        <v>13</v>
      </c>
    </row>
    <row r="48" spans="1:36" ht="31.5">
      <c r="A48" s="97">
        <f t="shared" si="8"/>
        <v>38</v>
      </c>
      <c r="B48" s="4" t="s">
        <v>14</v>
      </c>
      <c r="C48" s="4">
        <v>1990</v>
      </c>
      <c r="D48" s="4" t="s">
        <v>11</v>
      </c>
      <c r="E48" s="4" t="s">
        <v>815</v>
      </c>
      <c r="F48" s="4" t="s">
        <v>243</v>
      </c>
      <c r="G48" s="180" t="s">
        <v>813</v>
      </c>
      <c r="H48" s="57"/>
      <c r="I48" s="88"/>
      <c r="J48" s="411"/>
      <c r="K48" s="110">
        <f t="shared" si="9"/>
        <v>0</v>
      </c>
      <c r="L48" s="166"/>
      <c r="M48" s="166"/>
      <c r="N48" s="166"/>
      <c r="O48" s="110">
        <f t="shared" si="10"/>
        <v>0</v>
      </c>
      <c r="P48" s="166"/>
      <c r="Q48" s="166"/>
      <c r="R48" s="166"/>
      <c r="S48" s="237">
        <f t="shared" si="11"/>
        <v>0</v>
      </c>
      <c r="T48" s="236"/>
      <c r="U48" s="236"/>
      <c r="V48" s="236"/>
      <c r="W48" s="237">
        <f t="shared" si="12"/>
        <v>0</v>
      </c>
      <c r="X48" s="211"/>
      <c r="Y48" s="211"/>
      <c r="Z48" s="211"/>
      <c r="AA48" s="237">
        <f t="shared" si="13"/>
        <v>0</v>
      </c>
      <c r="AB48" s="351">
        <v>7</v>
      </c>
      <c r="AC48" s="352">
        <v>5</v>
      </c>
      <c r="AD48" s="351"/>
      <c r="AE48" s="237">
        <f t="shared" si="14"/>
        <v>12</v>
      </c>
      <c r="AF48" s="211"/>
      <c r="AG48" s="211"/>
      <c r="AH48" s="211"/>
      <c r="AI48" s="237">
        <f t="shared" si="15"/>
        <v>0</v>
      </c>
      <c r="AJ48" s="238">
        <f t="shared" si="16"/>
        <v>12</v>
      </c>
    </row>
    <row r="49" spans="1:36" ht="31.5">
      <c r="A49" s="97">
        <f t="shared" si="8"/>
        <v>39</v>
      </c>
      <c r="B49" s="4" t="s">
        <v>14</v>
      </c>
      <c r="C49" s="4">
        <v>1992</v>
      </c>
      <c r="D49" s="4" t="s">
        <v>11</v>
      </c>
      <c r="E49" s="4" t="s">
        <v>820</v>
      </c>
      <c r="F49" s="4" t="s">
        <v>243</v>
      </c>
      <c r="G49" s="180" t="s">
        <v>813</v>
      </c>
      <c r="H49" s="102"/>
      <c r="I49" s="103"/>
      <c r="J49" s="414"/>
      <c r="K49" s="110">
        <f t="shared" si="9"/>
        <v>0</v>
      </c>
      <c r="L49" s="396"/>
      <c r="M49" s="414"/>
      <c r="N49" s="414"/>
      <c r="O49" s="110">
        <f t="shared" si="10"/>
        <v>0</v>
      </c>
      <c r="P49" s="257"/>
      <c r="Q49" s="357"/>
      <c r="R49" s="357"/>
      <c r="S49" s="237">
        <f t="shared" si="11"/>
        <v>0</v>
      </c>
      <c r="T49" s="257"/>
      <c r="U49" s="357"/>
      <c r="V49" s="357"/>
      <c r="W49" s="237">
        <f t="shared" si="12"/>
        <v>0</v>
      </c>
      <c r="X49" s="257"/>
      <c r="Y49" s="357"/>
      <c r="Z49" s="357"/>
      <c r="AA49" s="237">
        <f t="shared" si="13"/>
        <v>0</v>
      </c>
      <c r="AB49" s="311">
        <v>2</v>
      </c>
      <c r="AC49" s="328">
        <v>8</v>
      </c>
      <c r="AD49" s="328">
        <v>2</v>
      </c>
      <c r="AE49" s="237">
        <f t="shared" si="14"/>
        <v>12</v>
      </c>
      <c r="AF49" s="257"/>
      <c r="AG49" s="357"/>
      <c r="AH49" s="357"/>
      <c r="AI49" s="237">
        <f t="shared" si="15"/>
        <v>0</v>
      </c>
      <c r="AJ49" s="238">
        <f t="shared" si="16"/>
        <v>12</v>
      </c>
    </row>
    <row r="50" spans="1:36" ht="31.5">
      <c r="A50" s="97">
        <f t="shared" si="8"/>
        <v>40</v>
      </c>
      <c r="B50" s="4" t="s">
        <v>814</v>
      </c>
      <c r="C50" s="4">
        <v>1958</v>
      </c>
      <c r="D50" s="4" t="s">
        <v>21</v>
      </c>
      <c r="E50" s="4" t="s">
        <v>854</v>
      </c>
      <c r="F50" s="4" t="s">
        <v>41</v>
      </c>
      <c r="G50" s="180" t="s">
        <v>57</v>
      </c>
      <c r="H50" s="102"/>
      <c r="I50" s="103"/>
      <c r="J50" s="414"/>
      <c r="K50" s="110">
        <f t="shared" si="9"/>
        <v>0</v>
      </c>
      <c r="L50" s="396"/>
      <c r="M50" s="414"/>
      <c r="N50" s="414"/>
      <c r="O50" s="110">
        <f t="shared" si="10"/>
        <v>0</v>
      </c>
      <c r="P50" s="257"/>
      <c r="Q50" s="357"/>
      <c r="R50" s="357"/>
      <c r="S50" s="237">
        <f t="shared" si="11"/>
        <v>0</v>
      </c>
      <c r="T50" s="257"/>
      <c r="U50" s="357"/>
      <c r="V50" s="357"/>
      <c r="W50" s="237">
        <f t="shared" si="12"/>
        <v>0</v>
      </c>
      <c r="X50" s="257"/>
      <c r="Y50" s="357"/>
      <c r="Z50" s="357"/>
      <c r="AA50" s="237">
        <f t="shared" si="13"/>
        <v>0</v>
      </c>
      <c r="AB50" s="311"/>
      <c r="AC50" s="328">
        <v>1</v>
      </c>
      <c r="AD50" s="328">
        <v>11</v>
      </c>
      <c r="AE50" s="237">
        <f t="shared" si="14"/>
        <v>12</v>
      </c>
      <c r="AF50" s="257"/>
      <c r="AG50" s="357"/>
      <c r="AH50" s="357"/>
      <c r="AI50" s="237">
        <f t="shared" si="15"/>
        <v>0</v>
      </c>
      <c r="AJ50" s="238">
        <f t="shared" si="16"/>
        <v>12</v>
      </c>
    </row>
    <row r="51" spans="1:36" ht="31.5">
      <c r="A51" s="97">
        <f t="shared" si="8"/>
        <v>41</v>
      </c>
      <c r="B51" s="4" t="s">
        <v>92</v>
      </c>
      <c r="C51" s="4">
        <v>1992</v>
      </c>
      <c r="D51" s="4" t="s">
        <v>4</v>
      </c>
      <c r="E51" s="4" t="s">
        <v>129</v>
      </c>
      <c r="F51" s="4" t="s">
        <v>174</v>
      </c>
      <c r="G51" s="180" t="s">
        <v>126</v>
      </c>
      <c r="H51" s="57">
        <v>1</v>
      </c>
      <c r="I51" s="88">
        <v>5</v>
      </c>
      <c r="J51" s="411">
        <v>5</v>
      </c>
      <c r="K51" s="110">
        <f t="shared" si="9"/>
        <v>11</v>
      </c>
      <c r="L51" s="166"/>
      <c r="M51" s="166"/>
      <c r="N51" s="166"/>
      <c r="O51" s="110">
        <f t="shared" si="10"/>
        <v>0</v>
      </c>
      <c r="P51" s="236"/>
      <c r="Q51" s="419"/>
      <c r="R51" s="419"/>
      <c r="S51" s="237">
        <f t="shared" si="11"/>
        <v>0</v>
      </c>
      <c r="T51" s="236"/>
      <c r="U51" s="236"/>
      <c r="V51" s="236"/>
      <c r="W51" s="237">
        <f t="shared" si="12"/>
        <v>0</v>
      </c>
      <c r="X51" s="211"/>
      <c r="Y51" s="211"/>
      <c r="Z51" s="211"/>
      <c r="AA51" s="237">
        <f t="shared" si="13"/>
        <v>0</v>
      </c>
      <c r="AB51" s="351"/>
      <c r="AC51" s="352"/>
      <c r="AD51" s="351"/>
      <c r="AE51" s="237">
        <f t="shared" si="14"/>
        <v>0</v>
      </c>
      <c r="AF51" s="211"/>
      <c r="AG51" s="211"/>
      <c r="AH51" s="211"/>
      <c r="AI51" s="237">
        <f t="shared" si="15"/>
        <v>0</v>
      </c>
      <c r="AJ51" s="238">
        <f t="shared" si="16"/>
        <v>11</v>
      </c>
    </row>
    <row r="52" spans="1:36" ht="31.5">
      <c r="A52" s="97">
        <f t="shared" si="8"/>
        <v>42</v>
      </c>
      <c r="B52" s="159" t="s">
        <v>361</v>
      </c>
      <c r="C52" s="159">
        <v>1995</v>
      </c>
      <c r="D52" s="159" t="s">
        <v>4</v>
      </c>
      <c r="E52" s="159" t="s">
        <v>360</v>
      </c>
      <c r="F52" s="159" t="s">
        <v>38</v>
      </c>
      <c r="G52" s="182" t="s">
        <v>39</v>
      </c>
      <c r="H52" s="57"/>
      <c r="I52" s="88"/>
      <c r="J52" s="411"/>
      <c r="K52" s="110">
        <f t="shared" si="9"/>
        <v>0</v>
      </c>
      <c r="L52" s="166">
        <v>1</v>
      </c>
      <c r="M52" s="411">
        <v>3</v>
      </c>
      <c r="N52" s="411">
        <v>7</v>
      </c>
      <c r="O52" s="110">
        <f t="shared" si="10"/>
        <v>11</v>
      </c>
      <c r="P52" s="236"/>
      <c r="Q52" s="419"/>
      <c r="R52" s="419"/>
      <c r="S52" s="237">
        <f t="shared" si="11"/>
        <v>0</v>
      </c>
      <c r="T52" s="236"/>
      <c r="U52" s="236"/>
      <c r="V52" s="236"/>
      <c r="W52" s="237">
        <f t="shared" si="12"/>
        <v>0</v>
      </c>
      <c r="X52" s="211"/>
      <c r="Y52" s="211"/>
      <c r="Z52" s="211"/>
      <c r="AA52" s="237">
        <f t="shared" si="13"/>
        <v>0</v>
      </c>
      <c r="AB52" s="351"/>
      <c r="AC52" s="352"/>
      <c r="AD52" s="351"/>
      <c r="AE52" s="237">
        <f t="shared" si="14"/>
        <v>0</v>
      </c>
      <c r="AF52" s="211"/>
      <c r="AG52" s="211"/>
      <c r="AH52" s="211"/>
      <c r="AI52" s="237">
        <f t="shared" si="15"/>
        <v>0</v>
      </c>
      <c r="AJ52" s="238">
        <f t="shared" si="16"/>
        <v>11</v>
      </c>
    </row>
    <row r="53" spans="1:36" ht="33">
      <c r="A53" s="97">
        <f t="shared" si="8"/>
        <v>43</v>
      </c>
      <c r="B53" s="115" t="s">
        <v>433</v>
      </c>
      <c r="C53" s="4">
        <v>1966</v>
      </c>
      <c r="D53" s="4" t="s">
        <v>11</v>
      </c>
      <c r="E53" s="74" t="s">
        <v>496</v>
      </c>
      <c r="F53" s="74" t="s">
        <v>41</v>
      </c>
      <c r="G53" s="180" t="s">
        <v>181</v>
      </c>
      <c r="H53" s="57"/>
      <c r="I53" s="88"/>
      <c r="J53" s="411"/>
      <c r="K53" s="110">
        <f t="shared" si="9"/>
        <v>0</v>
      </c>
      <c r="L53" s="166"/>
      <c r="M53" s="411"/>
      <c r="N53" s="411"/>
      <c r="O53" s="110">
        <f t="shared" si="10"/>
        <v>0</v>
      </c>
      <c r="P53" s="166">
        <v>11</v>
      </c>
      <c r="Q53" s="166"/>
      <c r="R53" s="166"/>
      <c r="S53" s="237">
        <f t="shared" si="11"/>
        <v>11</v>
      </c>
      <c r="T53" s="236"/>
      <c r="U53" s="236"/>
      <c r="V53" s="236"/>
      <c r="W53" s="237">
        <f t="shared" si="12"/>
        <v>0</v>
      </c>
      <c r="X53" s="211"/>
      <c r="Y53" s="211"/>
      <c r="Z53" s="211"/>
      <c r="AA53" s="237">
        <f t="shared" si="13"/>
        <v>0</v>
      </c>
      <c r="AB53" s="351"/>
      <c r="AC53" s="352"/>
      <c r="AD53" s="351"/>
      <c r="AE53" s="237">
        <f t="shared" si="14"/>
        <v>0</v>
      </c>
      <c r="AF53" s="211"/>
      <c r="AG53" s="211"/>
      <c r="AH53" s="211"/>
      <c r="AI53" s="237">
        <f t="shared" si="15"/>
        <v>0</v>
      </c>
      <c r="AJ53" s="238">
        <f t="shared" si="16"/>
        <v>11</v>
      </c>
    </row>
    <row r="54" spans="1:36" ht="33">
      <c r="A54" s="97">
        <f t="shared" si="8"/>
        <v>44</v>
      </c>
      <c r="B54" s="115" t="s">
        <v>497</v>
      </c>
      <c r="C54" s="4"/>
      <c r="D54" s="4"/>
      <c r="E54" s="74" t="s">
        <v>498</v>
      </c>
      <c r="F54" s="74" t="s">
        <v>602</v>
      </c>
      <c r="G54" s="180" t="s">
        <v>499</v>
      </c>
      <c r="H54" s="57"/>
      <c r="I54" s="88"/>
      <c r="J54" s="411"/>
      <c r="K54" s="110">
        <f t="shared" si="9"/>
        <v>0</v>
      </c>
      <c r="L54" s="166"/>
      <c r="M54" s="166"/>
      <c r="N54" s="166"/>
      <c r="O54" s="110">
        <f t="shared" si="10"/>
        <v>0</v>
      </c>
      <c r="P54" s="166">
        <v>2</v>
      </c>
      <c r="Q54" s="166"/>
      <c r="R54" s="166"/>
      <c r="S54" s="237">
        <f t="shared" si="11"/>
        <v>2</v>
      </c>
      <c r="T54" s="236"/>
      <c r="U54" s="236"/>
      <c r="V54" s="236"/>
      <c r="W54" s="237">
        <f t="shared" si="12"/>
        <v>0</v>
      </c>
      <c r="X54" s="211">
        <v>6</v>
      </c>
      <c r="Y54" s="211">
        <v>2</v>
      </c>
      <c r="Z54" s="211"/>
      <c r="AA54" s="237">
        <f t="shared" si="13"/>
        <v>8</v>
      </c>
      <c r="AB54" s="351"/>
      <c r="AC54" s="352"/>
      <c r="AD54" s="351"/>
      <c r="AE54" s="237">
        <f t="shared" si="14"/>
        <v>0</v>
      </c>
      <c r="AF54" s="211"/>
      <c r="AG54" s="211"/>
      <c r="AH54" s="211"/>
      <c r="AI54" s="237">
        <f t="shared" si="15"/>
        <v>0</v>
      </c>
      <c r="AJ54" s="238">
        <f t="shared" si="16"/>
        <v>10</v>
      </c>
    </row>
    <row r="55" spans="1:36" ht="31.5">
      <c r="A55" s="97">
        <f t="shared" si="8"/>
        <v>45</v>
      </c>
      <c r="B55" s="4" t="s">
        <v>465</v>
      </c>
      <c r="C55" s="4">
        <v>1984</v>
      </c>
      <c r="D55" s="4" t="s">
        <v>69</v>
      </c>
      <c r="E55" s="4" t="s">
        <v>611</v>
      </c>
      <c r="F55" s="4"/>
      <c r="G55" s="180"/>
      <c r="H55" s="57"/>
      <c r="I55" s="88"/>
      <c r="J55" s="411"/>
      <c r="K55" s="110">
        <f t="shared" si="9"/>
        <v>0</v>
      </c>
      <c r="L55" s="166"/>
      <c r="M55" s="166"/>
      <c r="N55" s="166"/>
      <c r="O55" s="110">
        <f t="shared" si="10"/>
        <v>0</v>
      </c>
      <c r="P55" s="236"/>
      <c r="Q55" s="419"/>
      <c r="R55" s="419"/>
      <c r="S55" s="237">
        <f t="shared" si="11"/>
        <v>0</v>
      </c>
      <c r="T55" s="236">
        <v>10</v>
      </c>
      <c r="U55" s="236"/>
      <c r="V55" s="236"/>
      <c r="W55" s="237">
        <f t="shared" si="12"/>
        <v>10</v>
      </c>
      <c r="X55" s="211"/>
      <c r="Y55" s="211"/>
      <c r="Z55" s="211"/>
      <c r="AA55" s="237">
        <f t="shared" si="13"/>
        <v>0</v>
      </c>
      <c r="AB55" s="351"/>
      <c r="AC55" s="352"/>
      <c r="AD55" s="351"/>
      <c r="AE55" s="237">
        <f t="shared" si="14"/>
        <v>0</v>
      </c>
      <c r="AF55" s="211"/>
      <c r="AG55" s="211"/>
      <c r="AH55" s="211"/>
      <c r="AI55" s="237">
        <f t="shared" si="15"/>
        <v>0</v>
      </c>
      <c r="AJ55" s="238">
        <f t="shared" si="16"/>
        <v>10</v>
      </c>
    </row>
    <row r="56" spans="1:36" ht="46.5">
      <c r="A56" s="97">
        <f t="shared" si="8"/>
        <v>46</v>
      </c>
      <c r="B56" s="4" t="s">
        <v>55</v>
      </c>
      <c r="C56" s="4">
        <v>1955</v>
      </c>
      <c r="D56" s="4" t="s">
        <v>11</v>
      </c>
      <c r="E56" s="4" t="s">
        <v>175</v>
      </c>
      <c r="F56" s="4" t="s">
        <v>5</v>
      </c>
      <c r="G56" s="180" t="s">
        <v>646</v>
      </c>
      <c r="H56" s="57">
        <v>1</v>
      </c>
      <c r="I56" s="88"/>
      <c r="J56" s="411"/>
      <c r="K56" s="110">
        <f t="shared" si="9"/>
        <v>1</v>
      </c>
      <c r="L56" s="166"/>
      <c r="M56" s="166"/>
      <c r="N56" s="166"/>
      <c r="O56" s="110">
        <f t="shared" si="10"/>
        <v>0</v>
      </c>
      <c r="P56" s="236"/>
      <c r="Q56" s="419"/>
      <c r="R56" s="419"/>
      <c r="S56" s="237">
        <f t="shared" si="11"/>
        <v>0</v>
      </c>
      <c r="T56" s="236">
        <v>4</v>
      </c>
      <c r="U56" s="236">
        <v>1</v>
      </c>
      <c r="V56" s="236">
        <v>4</v>
      </c>
      <c r="W56" s="237">
        <f t="shared" si="12"/>
        <v>9</v>
      </c>
      <c r="X56" s="211"/>
      <c r="Y56" s="211"/>
      <c r="Z56" s="211"/>
      <c r="AA56" s="237">
        <f t="shared" si="13"/>
        <v>0</v>
      </c>
      <c r="AB56" s="351"/>
      <c r="AC56" s="352"/>
      <c r="AD56" s="351"/>
      <c r="AE56" s="237">
        <f t="shared" si="14"/>
        <v>0</v>
      </c>
      <c r="AF56" s="211"/>
      <c r="AG56" s="211"/>
      <c r="AH56" s="211"/>
      <c r="AI56" s="237">
        <f t="shared" si="15"/>
        <v>0</v>
      </c>
      <c r="AJ56" s="238">
        <f t="shared" si="16"/>
        <v>10</v>
      </c>
    </row>
    <row r="57" spans="1:36" ht="28.5" customHeight="1">
      <c r="A57" s="97">
        <f t="shared" si="8"/>
        <v>47</v>
      </c>
      <c r="B57" s="4" t="s">
        <v>14</v>
      </c>
      <c r="C57" s="4">
        <v>1989</v>
      </c>
      <c r="D57" s="4" t="s">
        <v>11</v>
      </c>
      <c r="E57" s="4" t="s">
        <v>614</v>
      </c>
      <c r="F57" s="4" t="s">
        <v>243</v>
      </c>
      <c r="G57" s="180" t="s">
        <v>813</v>
      </c>
      <c r="H57" s="57"/>
      <c r="I57" s="88"/>
      <c r="J57" s="411"/>
      <c r="K57" s="110">
        <f t="shared" si="9"/>
        <v>0</v>
      </c>
      <c r="L57" s="166"/>
      <c r="M57" s="166"/>
      <c r="N57" s="166"/>
      <c r="O57" s="110">
        <f t="shared" si="10"/>
        <v>0</v>
      </c>
      <c r="P57" s="166"/>
      <c r="Q57" s="166"/>
      <c r="R57" s="166"/>
      <c r="S57" s="237">
        <f t="shared" si="11"/>
        <v>0</v>
      </c>
      <c r="T57" s="236"/>
      <c r="U57" s="236"/>
      <c r="V57" s="236"/>
      <c r="W57" s="237">
        <f t="shared" si="12"/>
        <v>0</v>
      </c>
      <c r="X57" s="211"/>
      <c r="Y57" s="211"/>
      <c r="Z57" s="211"/>
      <c r="AA57" s="237">
        <f t="shared" si="13"/>
        <v>0</v>
      </c>
      <c r="AB57" s="351">
        <v>9</v>
      </c>
      <c r="AC57" s="352"/>
      <c r="AD57" s="351"/>
      <c r="AE57" s="237">
        <f t="shared" si="14"/>
        <v>9</v>
      </c>
      <c r="AF57" s="211"/>
      <c r="AG57" s="211"/>
      <c r="AH57" s="211"/>
      <c r="AI57" s="237">
        <f t="shared" si="15"/>
        <v>0</v>
      </c>
      <c r="AJ57" s="238">
        <f t="shared" si="16"/>
        <v>9</v>
      </c>
    </row>
    <row r="58" spans="1:36" ht="28.5" customHeight="1">
      <c r="A58" s="97">
        <f t="shared" si="8"/>
        <v>48</v>
      </c>
      <c r="B58" s="4" t="s">
        <v>121</v>
      </c>
      <c r="C58" s="4">
        <v>1992</v>
      </c>
      <c r="D58" s="4" t="s">
        <v>4</v>
      </c>
      <c r="E58" s="4" t="s">
        <v>855</v>
      </c>
      <c r="F58" s="4" t="s">
        <v>41</v>
      </c>
      <c r="G58" s="180" t="s">
        <v>723</v>
      </c>
      <c r="H58" s="57"/>
      <c r="I58" s="88"/>
      <c r="J58" s="411"/>
      <c r="K58" s="110">
        <f t="shared" si="9"/>
        <v>0</v>
      </c>
      <c r="L58" s="166"/>
      <c r="M58" s="166"/>
      <c r="N58" s="166"/>
      <c r="O58" s="110">
        <f t="shared" si="10"/>
        <v>0</v>
      </c>
      <c r="P58" s="236"/>
      <c r="Q58" s="419"/>
      <c r="R58" s="419"/>
      <c r="S58" s="237">
        <f t="shared" si="11"/>
        <v>0</v>
      </c>
      <c r="T58" s="236"/>
      <c r="U58" s="236"/>
      <c r="V58" s="236"/>
      <c r="W58" s="237">
        <f t="shared" si="12"/>
        <v>0</v>
      </c>
      <c r="X58" s="211"/>
      <c r="Y58" s="211"/>
      <c r="Z58" s="211"/>
      <c r="AA58" s="237">
        <f t="shared" si="13"/>
        <v>0</v>
      </c>
      <c r="AB58" s="351"/>
      <c r="AC58" s="352"/>
      <c r="AD58" s="351">
        <v>9</v>
      </c>
      <c r="AE58" s="237">
        <f t="shared" si="14"/>
        <v>9</v>
      </c>
      <c r="AF58" s="211"/>
      <c r="AG58" s="211"/>
      <c r="AH58" s="211"/>
      <c r="AI58" s="237">
        <f t="shared" si="15"/>
        <v>0</v>
      </c>
      <c r="AJ58" s="238">
        <f t="shared" si="16"/>
        <v>9</v>
      </c>
    </row>
    <row r="59" spans="1:36" ht="31.5">
      <c r="A59" s="97">
        <f t="shared" si="8"/>
        <v>49</v>
      </c>
      <c r="B59" s="190" t="s">
        <v>585</v>
      </c>
      <c r="C59" s="190">
        <v>1997</v>
      </c>
      <c r="D59" s="190"/>
      <c r="E59" s="190" t="s">
        <v>251</v>
      </c>
      <c r="F59" s="190" t="s">
        <v>594</v>
      </c>
      <c r="G59" s="192" t="s">
        <v>595</v>
      </c>
      <c r="H59" s="57"/>
      <c r="I59" s="88"/>
      <c r="J59" s="411"/>
      <c r="K59" s="110">
        <f t="shared" si="9"/>
        <v>0</v>
      </c>
      <c r="L59" s="166"/>
      <c r="M59" s="166"/>
      <c r="N59" s="166"/>
      <c r="O59" s="110">
        <f t="shared" si="10"/>
        <v>0</v>
      </c>
      <c r="P59" s="236"/>
      <c r="Q59" s="419">
        <v>9</v>
      </c>
      <c r="R59" s="419"/>
      <c r="S59" s="237">
        <f t="shared" si="11"/>
        <v>9</v>
      </c>
      <c r="T59" s="236"/>
      <c r="U59" s="236"/>
      <c r="V59" s="236"/>
      <c r="W59" s="237">
        <f t="shared" si="12"/>
        <v>0</v>
      </c>
      <c r="X59" s="211"/>
      <c r="Y59" s="211"/>
      <c r="Z59" s="211"/>
      <c r="AA59" s="237">
        <f t="shared" si="13"/>
        <v>0</v>
      </c>
      <c r="AB59" s="351"/>
      <c r="AC59" s="352"/>
      <c r="AD59" s="351"/>
      <c r="AE59" s="237">
        <f t="shared" si="14"/>
        <v>0</v>
      </c>
      <c r="AF59" s="211"/>
      <c r="AG59" s="211"/>
      <c r="AH59" s="211"/>
      <c r="AI59" s="237">
        <f t="shared" si="15"/>
        <v>0</v>
      </c>
      <c r="AJ59" s="238">
        <f t="shared" si="16"/>
        <v>9</v>
      </c>
    </row>
    <row r="60" spans="1:36" ht="31.5">
      <c r="A60" s="97">
        <f t="shared" si="8"/>
        <v>50</v>
      </c>
      <c r="B60" s="4" t="s">
        <v>94</v>
      </c>
      <c r="C60" s="4">
        <v>1988</v>
      </c>
      <c r="D60" s="4" t="s">
        <v>4</v>
      </c>
      <c r="E60" s="4" t="s">
        <v>286</v>
      </c>
      <c r="F60" s="4" t="s">
        <v>93</v>
      </c>
      <c r="G60" s="180" t="s">
        <v>6</v>
      </c>
      <c r="H60" s="57">
        <v>1</v>
      </c>
      <c r="I60" s="88">
        <v>3</v>
      </c>
      <c r="J60" s="411">
        <v>4</v>
      </c>
      <c r="K60" s="110">
        <f t="shared" si="9"/>
        <v>8</v>
      </c>
      <c r="L60" s="166"/>
      <c r="M60" s="166"/>
      <c r="N60" s="166"/>
      <c r="O60" s="110">
        <f t="shared" si="10"/>
        <v>0</v>
      </c>
      <c r="P60" s="236"/>
      <c r="Q60" s="419"/>
      <c r="R60" s="419"/>
      <c r="S60" s="237">
        <f t="shared" si="11"/>
        <v>0</v>
      </c>
      <c r="T60" s="236"/>
      <c r="U60" s="236"/>
      <c r="V60" s="236"/>
      <c r="W60" s="237">
        <f t="shared" si="12"/>
        <v>0</v>
      </c>
      <c r="X60" s="211"/>
      <c r="Y60" s="211"/>
      <c r="Z60" s="211"/>
      <c r="AA60" s="237">
        <f t="shared" si="13"/>
        <v>0</v>
      </c>
      <c r="AB60" s="351"/>
      <c r="AC60" s="352"/>
      <c r="AD60" s="351"/>
      <c r="AE60" s="237">
        <f t="shared" si="14"/>
        <v>0</v>
      </c>
      <c r="AF60" s="211"/>
      <c r="AG60" s="211"/>
      <c r="AH60" s="211"/>
      <c r="AI60" s="237">
        <f t="shared" si="15"/>
        <v>0</v>
      </c>
      <c r="AJ60" s="238">
        <f t="shared" si="16"/>
        <v>8</v>
      </c>
    </row>
    <row r="61" spans="1:36" ht="46.5">
      <c r="A61" s="97">
        <f t="shared" si="8"/>
        <v>51</v>
      </c>
      <c r="B61" s="190" t="s">
        <v>64</v>
      </c>
      <c r="C61" s="190">
        <v>1991</v>
      </c>
      <c r="D61" s="190" t="s">
        <v>11</v>
      </c>
      <c r="E61" s="190" t="s">
        <v>65</v>
      </c>
      <c r="F61" s="190" t="s">
        <v>27</v>
      </c>
      <c r="G61" s="192" t="s">
        <v>28</v>
      </c>
      <c r="H61" s="57">
        <v>1</v>
      </c>
      <c r="I61" s="88"/>
      <c r="J61" s="411"/>
      <c r="K61" s="110">
        <f t="shared" si="9"/>
        <v>1</v>
      </c>
      <c r="L61" s="166">
        <v>1</v>
      </c>
      <c r="M61" s="166"/>
      <c r="N61" s="166"/>
      <c r="O61" s="110">
        <f t="shared" si="10"/>
        <v>1</v>
      </c>
      <c r="P61" s="236">
        <v>1</v>
      </c>
      <c r="Q61" s="419"/>
      <c r="R61" s="419">
        <v>5</v>
      </c>
      <c r="S61" s="237">
        <f t="shared" si="11"/>
        <v>6</v>
      </c>
      <c r="T61" s="236"/>
      <c r="U61" s="236"/>
      <c r="V61" s="236"/>
      <c r="W61" s="237">
        <f t="shared" si="12"/>
        <v>0</v>
      </c>
      <c r="X61" s="211"/>
      <c r="Y61" s="211"/>
      <c r="Z61" s="211"/>
      <c r="AA61" s="237">
        <f t="shared" si="13"/>
        <v>0</v>
      </c>
      <c r="AB61" s="351"/>
      <c r="AC61" s="352"/>
      <c r="AD61" s="351"/>
      <c r="AE61" s="237">
        <f t="shared" si="14"/>
        <v>0</v>
      </c>
      <c r="AF61" s="211"/>
      <c r="AG61" s="211"/>
      <c r="AH61" s="211"/>
      <c r="AI61" s="237">
        <f t="shared" si="15"/>
        <v>0</v>
      </c>
      <c r="AJ61" s="238">
        <f t="shared" si="16"/>
        <v>8</v>
      </c>
    </row>
    <row r="62" spans="1:36" ht="31.5">
      <c r="A62" s="97">
        <f t="shared" si="8"/>
        <v>52</v>
      </c>
      <c r="B62" s="216" t="s">
        <v>58</v>
      </c>
      <c r="C62" s="90">
        <v>196</v>
      </c>
      <c r="D62" s="90" t="s">
        <v>11</v>
      </c>
      <c r="E62" s="90" t="s">
        <v>612</v>
      </c>
      <c r="F62" s="90" t="s">
        <v>49</v>
      </c>
      <c r="G62" s="180" t="s">
        <v>57</v>
      </c>
      <c r="H62" s="88"/>
      <c r="I62" s="88"/>
      <c r="J62" s="411"/>
      <c r="K62" s="110">
        <f t="shared" si="9"/>
        <v>0</v>
      </c>
      <c r="L62" s="166"/>
      <c r="M62" s="166"/>
      <c r="N62" s="166"/>
      <c r="O62" s="110">
        <f t="shared" si="10"/>
        <v>0</v>
      </c>
      <c r="P62" s="236"/>
      <c r="Q62" s="419"/>
      <c r="R62" s="419"/>
      <c r="S62" s="237">
        <f t="shared" si="11"/>
        <v>0</v>
      </c>
      <c r="T62" s="236">
        <v>7</v>
      </c>
      <c r="U62" s="236"/>
      <c r="V62" s="236"/>
      <c r="W62" s="237">
        <f t="shared" si="12"/>
        <v>7</v>
      </c>
      <c r="X62" s="211"/>
      <c r="Y62" s="211"/>
      <c r="Z62" s="211"/>
      <c r="AA62" s="237">
        <f t="shared" si="13"/>
        <v>0</v>
      </c>
      <c r="AB62" s="351"/>
      <c r="AC62" s="352"/>
      <c r="AD62" s="351"/>
      <c r="AE62" s="237">
        <f t="shared" si="14"/>
        <v>0</v>
      </c>
      <c r="AF62" s="211"/>
      <c r="AG62" s="211"/>
      <c r="AH62" s="211"/>
      <c r="AI62" s="237">
        <f t="shared" si="15"/>
        <v>0</v>
      </c>
      <c r="AJ62" s="238">
        <f t="shared" si="16"/>
        <v>7</v>
      </c>
    </row>
    <row r="63" spans="1:36" ht="31.5">
      <c r="A63" s="97">
        <f t="shared" si="8"/>
        <v>53</v>
      </c>
      <c r="B63" s="4" t="s">
        <v>14</v>
      </c>
      <c r="C63" s="4">
        <v>1989</v>
      </c>
      <c r="D63" s="4" t="s">
        <v>11</v>
      </c>
      <c r="E63" s="4" t="s">
        <v>724</v>
      </c>
      <c r="F63" s="4" t="s">
        <v>243</v>
      </c>
      <c r="G63" s="180" t="s">
        <v>128</v>
      </c>
      <c r="H63" s="57"/>
      <c r="I63" s="88"/>
      <c r="J63" s="411"/>
      <c r="K63" s="110">
        <f t="shared" si="9"/>
        <v>0</v>
      </c>
      <c r="L63" s="166"/>
      <c r="M63" s="166"/>
      <c r="N63" s="166"/>
      <c r="O63" s="110">
        <f t="shared" si="10"/>
        <v>0</v>
      </c>
      <c r="P63" s="236"/>
      <c r="Q63" s="419"/>
      <c r="R63" s="419"/>
      <c r="S63" s="237">
        <f t="shared" si="11"/>
        <v>0</v>
      </c>
      <c r="T63" s="236"/>
      <c r="U63" s="236"/>
      <c r="V63" s="236"/>
      <c r="W63" s="237">
        <f t="shared" si="12"/>
        <v>0</v>
      </c>
      <c r="X63" s="211">
        <v>7</v>
      </c>
      <c r="Y63" s="211"/>
      <c r="Z63" s="211"/>
      <c r="AA63" s="237">
        <f t="shared" si="13"/>
        <v>7</v>
      </c>
      <c r="AB63" s="351"/>
      <c r="AC63" s="352"/>
      <c r="AD63" s="351"/>
      <c r="AE63" s="237">
        <f t="shared" si="14"/>
        <v>0</v>
      </c>
      <c r="AF63" s="211"/>
      <c r="AG63" s="211"/>
      <c r="AH63" s="211"/>
      <c r="AI63" s="237">
        <f t="shared" si="15"/>
        <v>0</v>
      </c>
      <c r="AJ63" s="238">
        <f t="shared" si="16"/>
        <v>7</v>
      </c>
    </row>
    <row r="64" spans="1:36" ht="46.5">
      <c r="A64" s="97">
        <f t="shared" si="8"/>
        <v>54</v>
      </c>
      <c r="B64" s="115" t="s">
        <v>489</v>
      </c>
      <c r="C64" s="4">
        <v>1974</v>
      </c>
      <c r="D64" s="4" t="s">
        <v>4</v>
      </c>
      <c r="E64" s="74" t="s">
        <v>493</v>
      </c>
      <c r="F64" s="74" t="s">
        <v>491</v>
      </c>
      <c r="G64" s="180" t="s">
        <v>492</v>
      </c>
      <c r="H64" s="57"/>
      <c r="I64" s="88"/>
      <c r="J64" s="411"/>
      <c r="K64" s="110">
        <f t="shared" si="9"/>
        <v>0</v>
      </c>
      <c r="L64" s="166"/>
      <c r="M64" s="411"/>
      <c r="N64" s="411"/>
      <c r="O64" s="110">
        <f t="shared" si="10"/>
        <v>0</v>
      </c>
      <c r="P64" s="166">
        <v>3</v>
      </c>
      <c r="Q64" s="166"/>
      <c r="R64" s="166"/>
      <c r="S64" s="237">
        <f t="shared" si="11"/>
        <v>3</v>
      </c>
      <c r="T64" s="236"/>
      <c r="U64" s="236"/>
      <c r="V64" s="236"/>
      <c r="W64" s="237">
        <f t="shared" si="12"/>
        <v>0</v>
      </c>
      <c r="X64" s="211">
        <v>4</v>
      </c>
      <c r="Y64" s="211"/>
      <c r="Z64" s="211"/>
      <c r="AA64" s="237">
        <f t="shared" si="13"/>
        <v>4</v>
      </c>
      <c r="AB64" s="351"/>
      <c r="AC64" s="352"/>
      <c r="AD64" s="351"/>
      <c r="AE64" s="237">
        <f t="shared" si="14"/>
        <v>0</v>
      </c>
      <c r="AF64" s="211"/>
      <c r="AG64" s="211"/>
      <c r="AH64" s="211"/>
      <c r="AI64" s="237">
        <f t="shared" si="15"/>
        <v>0</v>
      </c>
      <c r="AJ64" s="238">
        <f t="shared" si="16"/>
        <v>7</v>
      </c>
    </row>
    <row r="65" spans="1:36" ht="46.5">
      <c r="A65" s="97">
        <f t="shared" si="8"/>
        <v>55</v>
      </c>
      <c r="B65" s="115" t="s">
        <v>489</v>
      </c>
      <c r="C65" s="4">
        <v>1974</v>
      </c>
      <c r="D65" s="4" t="s">
        <v>4</v>
      </c>
      <c r="E65" s="74" t="s">
        <v>494</v>
      </c>
      <c r="F65" s="74" t="s">
        <v>491</v>
      </c>
      <c r="G65" s="180" t="s">
        <v>492</v>
      </c>
      <c r="H65" s="57"/>
      <c r="I65" s="88"/>
      <c r="J65" s="411"/>
      <c r="K65" s="110">
        <f t="shared" si="9"/>
        <v>0</v>
      </c>
      <c r="L65" s="166"/>
      <c r="M65" s="411"/>
      <c r="N65" s="411"/>
      <c r="O65" s="110">
        <f t="shared" si="10"/>
        <v>0</v>
      </c>
      <c r="P65" s="166">
        <v>6</v>
      </c>
      <c r="Q65" s="166"/>
      <c r="R65" s="166"/>
      <c r="S65" s="237">
        <f t="shared" si="11"/>
        <v>6</v>
      </c>
      <c r="T65" s="236"/>
      <c r="U65" s="236"/>
      <c r="V65" s="236"/>
      <c r="W65" s="237">
        <f t="shared" si="12"/>
        <v>0</v>
      </c>
      <c r="X65" s="211"/>
      <c r="Y65" s="211"/>
      <c r="Z65" s="211"/>
      <c r="AA65" s="237">
        <f t="shared" si="13"/>
        <v>0</v>
      </c>
      <c r="AB65" s="351">
        <v>1</v>
      </c>
      <c r="AC65" s="352"/>
      <c r="AD65" s="351"/>
      <c r="AE65" s="237">
        <f t="shared" si="14"/>
        <v>1</v>
      </c>
      <c r="AF65" s="211"/>
      <c r="AG65" s="211"/>
      <c r="AH65" s="211"/>
      <c r="AI65" s="237">
        <f t="shared" si="15"/>
        <v>0</v>
      </c>
      <c r="AJ65" s="238">
        <f t="shared" si="16"/>
        <v>7</v>
      </c>
    </row>
    <row r="66" spans="1:36" ht="31.5">
      <c r="A66" s="97">
        <f t="shared" si="8"/>
        <v>56</v>
      </c>
      <c r="B66" s="4" t="s">
        <v>814</v>
      </c>
      <c r="C66" s="4">
        <v>1958</v>
      </c>
      <c r="D66" s="4" t="s">
        <v>21</v>
      </c>
      <c r="E66" s="4" t="s">
        <v>37</v>
      </c>
      <c r="F66" s="4" t="s">
        <v>41</v>
      </c>
      <c r="G66" s="180" t="s">
        <v>39</v>
      </c>
      <c r="H66" s="102"/>
      <c r="I66" s="103"/>
      <c r="J66" s="414"/>
      <c r="K66" s="110">
        <f t="shared" si="9"/>
        <v>0</v>
      </c>
      <c r="L66" s="396"/>
      <c r="M66" s="414"/>
      <c r="N66" s="414"/>
      <c r="O66" s="110">
        <f t="shared" si="10"/>
        <v>0</v>
      </c>
      <c r="P66" s="257"/>
      <c r="Q66" s="357"/>
      <c r="R66" s="357"/>
      <c r="S66" s="237">
        <f t="shared" si="11"/>
        <v>0</v>
      </c>
      <c r="T66" s="257"/>
      <c r="U66" s="357"/>
      <c r="V66" s="357"/>
      <c r="W66" s="237">
        <f t="shared" si="12"/>
        <v>0</v>
      </c>
      <c r="X66" s="257"/>
      <c r="Y66" s="357"/>
      <c r="Z66" s="357"/>
      <c r="AA66" s="237">
        <f t="shared" si="13"/>
        <v>0</v>
      </c>
      <c r="AB66" s="311"/>
      <c r="AC66" s="328"/>
      <c r="AD66" s="328">
        <v>7</v>
      </c>
      <c r="AE66" s="237">
        <f t="shared" si="14"/>
        <v>7</v>
      </c>
      <c r="AF66" s="257"/>
      <c r="AG66" s="357"/>
      <c r="AH66" s="357"/>
      <c r="AI66" s="237">
        <f t="shared" si="15"/>
        <v>0</v>
      </c>
      <c r="AJ66" s="238">
        <f t="shared" si="16"/>
        <v>7</v>
      </c>
    </row>
    <row r="67" spans="1:36" ht="28.5" customHeight="1">
      <c r="A67" s="97">
        <f t="shared" si="8"/>
        <v>57</v>
      </c>
      <c r="B67" s="4" t="s">
        <v>106</v>
      </c>
      <c r="C67" s="4">
        <v>1985</v>
      </c>
      <c r="D67" s="4" t="s">
        <v>107</v>
      </c>
      <c r="E67" s="4" t="s">
        <v>258</v>
      </c>
      <c r="F67" s="4" t="s">
        <v>27</v>
      </c>
      <c r="G67" s="180" t="s">
        <v>280</v>
      </c>
      <c r="H67" s="57">
        <v>1</v>
      </c>
      <c r="I67" s="88"/>
      <c r="J67" s="411"/>
      <c r="K67" s="110">
        <f t="shared" si="9"/>
        <v>1</v>
      </c>
      <c r="L67" s="166">
        <v>1</v>
      </c>
      <c r="M67" s="166"/>
      <c r="N67" s="166"/>
      <c r="O67" s="110">
        <f t="shared" si="10"/>
        <v>1</v>
      </c>
      <c r="P67" s="236"/>
      <c r="Q67" s="419"/>
      <c r="R67" s="419"/>
      <c r="S67" s="237">
        <f t="shared" si="11"/>
        <v>0</v>
      </c>
      <c r="T67" s="236"/>
      <c r="U67" s="236"/>
      <c r="V67" s="236"/>
      <c r="W67" s="237">
        <f t="shared" si="12"/>
        <v>0</v>
      </c>
      <c r="X67" s="211">
        <v>4</v>
      </c>
      <c r="Y67" s="211"/>
      <c r="Z67" s="211"/>
      <c r="AA67" s="237">
        <f t="shared" si="13"/>
        <v>4</v>
      </c>
      <c r="AB67" s="351"/>
      <c r="AC67" s="352"/>
      <c r="AD67" s="351"/>
      <c r="AE67" s="237">
        <f t="shared" si="14"/>
        <v>0</v>
      </c>
      <c r="AF67" s="211"/>
      <c r="AG67" s="211"/>
      <c r="AH67" s="211"/>
      <c r="AI67" s="237">
        <f t="shared" si="15"/>
        <v>0</v>
      </c>
      <c r="AJ67" s="238">
        <f t="shared" si="16"/>
        <v>6</v>
      </c>
    </row>
    <row r="68" spans="1:36" ht="33">
      <c r="A68" s="97">
        <f t="shared" si="8"/>
        <v>58</v>
      </c>
      <c r="B68" s="115" t="s">
        <v>613</v>
      </c>
      <c r="C68" s="4">
        <v>1972</v>
      </c>
      <c r="D68" s="4" t="s">
        <v>69</v>
      </c>
      <c r="E68" s="74" t="s">
        <v>614</v>
      </c>
      <c r="F68" s="74" t="s">
        <v>41</v>
      </c>
      <c r="G68" s="180" t="s">
        <v>615</v>
      </c>
      <c r="H68" s="57"/>
      <c r="I68" s="88"/>
      <c r="J68" s="411"/>
      <c r="K68" s="110">
        <f t="shared" si="9"/>
        <v>0</v>
      </c>
      <c r="L68" s="166"/>
      <c r="M68" s="166"/>
      <c r="N68" s="166"/>
      <c r="O68" s="110">
        <f t="shared" si="10"/>
        <v>0</v>
      </c>
      <c r="P68" s="166"/>
      <c r="Q68" s="166"/>
      <c r="R68" s="166"/>
      <c r="S68" s="237">
        <f t="shared" si="11"/>
        <v>0</v>
      </c>
      <c r="T68" s="236">
        <v>6</v>
      </c>
      <c r="U68" s="236"/>
      <c r="V68" s="236"/>
      <c r="W68" s="237">
        <f t="shared" si="12"/>
        <v>6</v>
      </c>
      <c r="X68" s="211"/>
      <c r="Y68" s="211"/>
      <c r="Z68" s="211"/>
      <c r="AA68" s="237">
        <f t="shared" si="13"/>
        <v>0</v>
      </c>
      <c r="AB68" s="351"/>
      <c r="AC68" s="352"/>
      <c r="AD68" s="351"/>
      <c r="AE68" s="237">
        <f t="shared" si="14"/>
        <v>0</v>
      </c>
      <c r="AF68" s="211"/>
      <c r="AG68" s="211"/>
      <c r="AH68" s="211"/>
      <c r="AI68" s="237">
        <f t="shared" si="15"/>
        <v>0</v>
      </c>
      <c r="AJ68" s="238">
        <f t="shared" si="16"/>
        <v>6</v>
      </c>
    </row>
    <row r="69" spans="1:36" ht="46.5">
      <c r="A69" s="97">
        <f t="shared" si="8"/>
        <v>59</v>
      </c>
      <c r="B69" s="4" t="s">
        <v>15</v>
      </c>
      <c r="C69" s="4"/>
      <c r="D69" s="4" t="s">
        <v>11</v>
      </c>
      <c r="E69" s="4" t="s">
        <v>139</v>
      </c>
      <c r="F69" s="4" t="s">
        <v>136</v>
      </c>
      <c r="G69" s="180" t="s">
        <v>137</v>
      </c>
      <c r="H69" s="57">
        <v>1</v>
      </c>
      <c r="I69" s="88">
        <v>2</v>
      </c>
      <c r="J69" s="411"/>
      <c r="K69" s="110">
        <f t="shared" si="9"/>
        <v>3</v>
      </c>
      <c r="L69" s="166">
        <v>3</v>
      </c>
      <c r="M69" s="166"/>
      <c r="N69" s="166"/>
      <c r="O69" s="110">
        <f t="shared" si="10"/>
        <v>3</v>
      </c>
      <c r="P69" s="236"/>
      <c r="Q69" s="419"/>
      <c r="R69" s="419"/>
      <c r="S69" s="237">
        <f t="shared" si="11"/>
        <v>0</v>
      </c>
      <c r="T69" s="236"/>
      <c r="U69" s="236"/>
      <c r="V69" s="236"/>
      <c r="W69" s="237">
        <f t="shared" si="12"/>
        <v>0</v>
      </c>
      <c r="X69" s="211"/>
      <c r="Y69" s="211"/>
      <c r="Z69" s="211"/>
      <c r="AA69" s="237">
        <f t="shared" si="13"/>
        <v>0</v>
      </c>
      <c r="AB69" s="351"/>
      <c r="AC69" s="352"/>
      <c r="AD69" s="351"/>
      <c r="AE69" s="237">
        <f t="shared" si="14"/>
        <v>0</v>
      </c>
      <c r="AF69" s="211"/>
      <c r="AG69" s="211"/>
      <c r="AH69" s="211"/>
      <c r="AI69" s="237">
        <f t="shared" si="15"/>
        <v>0</v>
      </c>
      <c r="AJ69" s="238">
        <f t="shared" si="16"/>
        <v>6</v>
      </c>
    </row>
    <row r="70" spans="1:36" ht="46.5">
      <c r="A70" s="97">
        <f t="shared" si="8"/>
        <v>60</v>
      </c>
      <c r="B70" s="4" t="s">
        <v>814</v>
      </c>
      <c r="C70" s="4">
        <v>1958</v>
      </c>
      <c r="D70" s="4" t="s">
        <v>21</v>
      </c>
      <c r="E70" s="4" t="s">
        <v>493</v>
      </c>
      <c r="F70" s="4" t="s">
        <v>41</v>
      </c>
      <c r="G70" s="180" t="s">
        <v>492</v>
      </c>
      <c r="H70" s="102"/>
      <c r="I70" s="103"/>
      <c r="J70" s="414"/>
      <c r="K70" s="110">
        <f t="shared" si="9"/>
        <v>0</v>
      </c>
      <c r="L70" s="396"/>
      <c r="M70" s="414"/>
      <c r="N70" s="414"/>
      <c r="O70" s="110">
        <f t="shared" si="10"/>
        <v>0</v>
      </c>
      <c r="P70" s="257"/>
      <c r="Q70" s="357"/>
      <c r="R70" s="357"/>
      <c r="S70" s="237">
        <f t="shared" si="11"/>
        <v>0</v>
      </c>
      <c r="T70" s="257"/>
      <c r="U70" s="357"/>
      <c r="V70" s="357"/>
      <c r="W70" s="237">
        <f t="shared" si="12"/>
        <v>0</v>
      </c>
      <c r="X70" s="257"/>
      <c r="Y70" s="357"/>
      <c r="Z70" s="357"/>
      <c r="AA70" s="237">
        <f t="shared" si="13"/>
        <v>0</v>
      </c>
      <c r="AB70" s="311">
        <v>6</v>
      </c>
      <c r="AC70" s="328"/>
      <c r="AD70" s="328"/>
      <c r="AE70" s="237">
        <f t="shared" si="14"/>
        <v>6</v>
      </c>
      <c r="AF70" s="257"/>
      <c r="AG70" s="357"/>
      <c r="AH70" s="357"/>
      <c r="AI70" s="237">
        <f t="shared" si="15"/>
        <v>0</v>
      </c>
      <c r="AJ70" s="238">
        <f t="shared" si="16"/>
        <v>6</v>
      </c>
    </row>
    <row r="71" spans="1:36" ht="31.5">
      <c r="A71" s="97">
        <f t="shared" si="8"/>
        <v>61</v>
      </c>
      <c r="B71" s="216" t="s">
        <v>58</v>
      </c>
      <c r="C71" s="90">
        <v>1965</v>
      </c>
      <c r="D71" s="90" t="s">
        <v>11</v>
      </c>
      <c r="E71" s="90" t="s">
        <v>356</v>
      </c>
      <c r="F71" s="90" t="s">
        <v>49</v>
      </c>
      <c r="G71" s="180" t="s">
        <v>57</v>
      </c>
      <c r="H71" s="88">
        <v>0</v>
      </c>
      <c r="I71" s="88">
        <v>0</v>
      </c>
      <c r="J71" s="411">
        <v>0</v>
      </c>
      <c r="K71" s="110">
        <f t="shared" si="9"/>
        <v>0</v>
      </c>
      <c r="L71" s="166">
        <v>1</v>
      </c>
      <c r="M71" s="166">
        <v>5</v>
      </c>
      <c r="N71" s="166"/>
      <c r="O71" s="110">
        <f t="shared" si="10"/>
        <v>6</v>
      </c>
      <c r="P71" s="236"/>
      <c r="Q71" s="419"/>
      <c r="R71" s="419"/>
      <c r="S71" s="237">
        <f t="shared" si="11"/>
        <v>0</v>
      </c>
      <c r="T71" s="236"/>
      <c r="U71" s="236"/>
      <c r="V71" s="236"/>
      <c r="W71" s="237">
        <f t="shared" si="12"/>
        <v>0</v>
      </c>
      <c r="X71" s="211"/>
      <c r="Y71" s="211"/>
      <c r="Z71" s="211"/>
      <c r="AA71" s="237">
        <f t="shared" si="13"/>
        <v>0</v>
      </c>
      <c r="AB71" s="351"/>
      <c r="AC71" s="352"/>
      <c r="AD71" s="351"/>
      <c r="AE71" s="237">
        <f t="shared" si="14"/>
        <v>0</v>
      </c>
      <c r="AF71" s="211"/>
      <c r="AG71" s="211"/>
      <c r="AH71" s="211"/>
      <c r="AI71" s="237">
        <f t="shared" si="15"/>
        <v>0</v>
      </c>
      <c r="AJ71" s="238">
        <f t="shared" si="16"/>
        <v>6</v>
      </c>
    </row>
    <row r="72" spans="1:36" ht="69.75">
      <c r="A72" s="97">
        <f t="shared" si="8"/>
        <v>62</v>
      </c>
      <c r="B72" s="190" t="s">
        <v>79</v>
      </c>
      <c r="C72" s="190">
        <v>1991</v>
      </c>
      <c r="D72" s="190"/>
      <c r="E72" s="190" t="s">
        <v>251</v>
      </c>
      <c r="F72" s="190" t="s">
        <v>81</v>
      </c>
      <c r="G72" s="192" t="s">
        <v>177</v>
      </c>
      <c r="H72" s="57">
        <v>1</v>
      </c>
      <c r="I72" s="88"/>
      <c r="J72" s="411"/>
      <c r="K72" s="110">
        <f t="shared" si="9"/>
        <v>1</v>
      </c>
      <c r="L72" s="166"/>
      <c r="M72" s="166"/>
      <c r="N72" s="166"/>
      <c r="O72" s="110">
        <f t="shared" si="10"/>
        <v>0</v>
      </c>
      <c r="P72" s="236">
        <v>5</v>
      </c>
      <c r="Q72" s="419"/>
      <c r="R72" s="419"/>
      <c r="S72" s="237">
        <f t="shared" si="11"/>
        <v>5</v>
      </c>
      <c r="T72" s="236"/>
      <c r="U72" s="236"/>
      <c r="V72" s="236"/>
      <c r="W72" s="237">
        <f t="shared" si="12"/>
        <v>0</v>
      </c>
      <c r="X72" s="211"/>
      <c r="Y72" s="211"/>
      <c r="Z72" s="211"/>
      <c r="AA72" s="237">
        <f t="shared" si="13"/>
        <v>0</v>
      </c>
      <c r="AB72" s="351"/>
      <c r="AC72" s="352"/>
      <c r="AD72" s="351"/>
      <c r="AE72" s="237">
        <f t="shared" si="14"/>
        <v>0</v>
      </c>
      <c r="AF72" s="211"/>
      <c r="AG72" s="211"/>
      <c r="AH72" s="211"/>
      <c r="AI72" s="237">
        <f t="shared" si="15"/>
        <v>0</v>
      </c>
      <c r="AJ72" s="238">
        <f t="shared" si="16"/>
        <v>6</v>
      </c>
    </row>
    <row r="73" spans="1:36" ht="55.5">
      <c r="A73" s="97">
        <f t="shared" si="8"/>
        <v>63</v>
      </c>
      <c r="B73" s="4" t="s">
        <v>66</v>
      </c>
      <c r="C73" s="4">
        <v>1987</v>
      </c>
      <c r="D73" s="4" t="s">
        <v>11</v>
      </c>
      <c r="E73" s="76" t="s">
        <v>249</v>
      </c>
      <c r="F73" s="4" t="s">
        <v>35</v>
      </c>
      <c r="G73" s="180" t="s">
        <v>67</v>
      </c>
      <c r="H73" s="57">
        <v>1</v>
      </c>
      <c r="I73" s="88"/>
      <c r="J73" s="411"/>
      <c r="K73" s="110">
        <f t="shared" si="9"/>
        <v>1</v>
      </c>
      <c r="L73" s="166">
        <v>5</v>
      </c>
      <c r="M73" s="166"/>
      <c r="N73" s="166"/>
      <c r="O73" s="110">
        <f t="shared" si="10"/>
        <v>5</v>
      </c>
      <c r="P73" s="236"/>
      <c r="Q73" s="419"/>
      <c r="R73" s="419"/>
      <c r="S73" s="237">
        <f t="shared" si="11"/>
        <v>0</v>
      </c>
      <c r="T73" s="236"/>
      <c r="U73" s="236"/>
      <c r="V73" s="236"/>
      <c r="W73" s="237">
        <f t="shared" si="12"/>
        <v>0</v>
      </c>
      <c r="X73" s="211"/>
      <c r="Y73" s="211"/>
      <c r="Z73" s="211"/>
      <c r="AA73" s="237">
        <f t="shared" si="13"/>
        <v>0</v>
      </c>
      <c r="AB73" s="351"/>
      <c r="AC73" s="352"/>
      <c r="AD73" s="351"/>
      <c r="AE73" s="237">
        <f t="shared" si="14"/>
        <v>0</v>
      </c>
      <c r="AF73" s="211"/>
      <c r="AG73" s="211"/>
      <c r="AH73" s="211"/>
      <c r="AI73" s="237">
        <f t="shared" si="15"/>
        <v>0</v>
      </c>
      <c r="AJ73" s="238">
        <f t="shared" si="16"/>
        <v>6</v>
      </c>
    </row>
    <row r="74" spans="1:36" ht="33">
      <c r="A74" s="97">
        <f t="shared" si="8"/>
        <v>64</v>
      </c>
      <c r="B74" s="115" t="s">
        <v>497</v>
      </c>
      <c r="C74" s="4"/>
      <c r="D74" s="4"/>
      <c r="E74" s="74" t="s">
        <v>603</v>
      </c>
      <c r="F74" s="74" t="s">
        <v>602</v>
      </c>
      <c r="G74" s="180" t="s">
        <v>499</v>
      </c>
      <c r="H74" s="57"/>
      <c r="I74" s="88"/>
      <c r="J74" s="411"/>
      <c r="K74" s="110">
        <f t="shared" si="9"/>
        <v>0</v>
      </c>
      <c r="L74" s="166"/>
      <c r="M74" s="166"/>
      <c r="N74" s="166"/>
      <c r="O74" s="110">
        <f t="shared" si="10"/>
        <v>0</v>
      </c>
      <c r="P74" s="166"/>
      <c r="Q74" s="166"/>
      <c r="R74" s="166">
        <v>6</v>
      </c>
      <c r="S74" s="237">
        <f t="shared" si="11"/>
        <v>6</v>
      </c>
      <c r="T74" s="236"/>
      <c r="U74" s="236"/>
      <c r="V74" s="236"/>
      <c r="W74" s="237">
        <f t="shared" si="12"/>
        <v>0</v>
      </c>
      <c r="X74" s="211"/>
      <c r="Y74" s="211"/>
      <c r="Z74" s="211"/>
      <c r="AA74" s="237">
        <f t="shared" si="13"/>
        <v>0</v>
      </c>
      <c r="AB74" s="351"/>
      <c r="AC74" s="352"/>
      <c r="AD74" s="351"/>
      <c r="AE74" s="237">
        <f t="shared" si="14"/>
        <v>0</v>
      </c>
      <c r="AF74" s="211"/>
      <c r="AG74" s="211"/>
      <c r="AH74" s="211"/>
      <c r="AI74" s="237">
        <f t="shared" si="15"/>
        <v>0</v>
      </c>
      <c r="AJ74" s="238">
        <f t="shared" si="16"/>
        <v>6</v>
      </c>
    </row>
    <row r="75" spans="1:36" ht="31.5">
      <c r="A75" s="97">
        <f t="shared" si="8"/>
        <v>65</v>
      </c>
      <c r="B75" s="4" t="s">
        <v>715</v>
      </c>
      <c r="C75" s="4">
        <v>1995</v>
      </c>
      <c r="D75" s="4" t="s">
        <v>148</v>
      </c>
      <c r="E75" s="4" t="s">
        <v>360</v>
      </c>
      <c r="F75" s="4" t="s">
        <v>38</v>
      </c>
      <c r="G75" s="180" t="s">
        <v>39</v>
      </c>
      <c r="H75" s="57"/>
      <c r="I75" s="88"/>
      <c r="J75" s="411"/>
      <c r="K75" s="110">
        <f t="shared" ref="K75:K104" si="17">J75+I75+H75</f>
        <v>0</v>
      </c>
      <c r="L75" s="166"/>
      <c r="M75" s="166"/>
      <c r="N75" s="166"/>
      <c r="O75" s="110">
        <f t="shared" ref="O75:O104" si="18">N75+M75+L75</f>
        <v>0</v>
      </c>
      <c r="P75" s="236"/>
      <c r="Q75" s="419"/>
      <c r="R75" s="419"/>
      <c r="S75" s="237">
        <f t="shared" ref="S75:S104" si="19">R75+Q75+P75</f>
        <v>0</v>
      </c>
      <c r="T75" s="236"/>
      <c r="U75" s="236"/>
      <c r="V75" s="236"/>
      <c r="W75" s="237">
        <f t="shared" ref="W75:W104" si="20">V75+U75+T75</f>
        <v>0</v>
      </c>
      <c r="X75" s="211"/>
      <c r="Y75" s="211"/>
      <c r="Z75" s="211"/>
      <c r="AA75" s="237">
        <f t="shared" ref="AA75:AA104" si="21">Z75+Y75+X75</f>
        <v>0</v>
      </c>
      <c r="AB75" s="351"/>
      <c r="AC75" s="352"/>
      <c r="AD75" s="351">
        <v>6</v>
      </c>
      <c r="AE75" s="237">
        <f t="shared" ref="AE75:AE104" si="22">AD75+AC75+AB75</f>
        <v>6</v>
      </c>
      <c r="AF75" s="211"/>
      <c r="AG75" s="211"/>
      <c r="AH75" s="211"/>
      <c r="AI75" s="237">
        <f t="shared" ref="AI75:AI104" si="23">AH75+AG75+AF75</f>
        <v>0</v>
      </c>
      <c r="AJ75" s="238">
        <f t="shared" ref="AJ75:AJ104" si="24">AA75+W75+S75+O75+K75+AE75+AI75</f>
        <v>6</v>
      </c>
    </row>
    <row r="76" spans="1:36" ht="46.5">
      <c r="A76" s="97">
        <f t="shared" si="8"/>
        <v>66</v>
      </c>
      <c r="B76" s="115" t="s">
        <v>489</v>
      </c>
      <c r="C76" s="4">
        <v>1974</v>
      </c>
      <c r="D76" s="4" t="s">
        <v>4</v>
      </c>
      <c r="E76" s="74" t="s">
        <v>490</v>
      </c>
      <c r="F76" s="74" t="s">
        <v>491</v>
      </c>
      <c r="G76" s="180" t="s">
        <v>492</v>
      </c>
      <c r="H76" s="57"/>
      <c r="I76" s="88"/>
      <c r="J76" s="411"/>
      <c r="K76" s="110">
        <f t="shared" si="17"/>
        <v>0</v>
      </c>
      <c r="L76" s="166"/>
      <c r="M76" s="411"/>
      <c r="N76" s="411"/>
      <c r="O76" s="110">
        <f t="shared" si="18"/>
        <v>0</v>
      </c>
      <c r="P76" s="166">
        <v>1</v>
      </c>
      <c r="Q76" s="166">
        <v>3</v>
      </c>
      <c r="R76" s="166"/>
      <c r="S76" s="237">
        <f t="shared" si="19"/>
        <v>4</v>
      </c>
      <c r="T76" s="236"/>
      <c r="U76" s="236"/>
      <c r="V76" s="236"/>
      <c r="W76" s="237">
        <f t="shared" si="20"/>
        <v>0</v>
      </c>
      <c r="X76" s="211">
        <v>1</v>
      </c>
      <c r="Y76" s="211"/>
      <c r="Z76" s="211"/>
      <c r="AA76" s="237">
        <f t="shared" si="21"/>
        <v>1</v>
      </c>
      <c r="AB76" s="351"/>
      <c r="AC76" s="352"/>
      <c r="AD76" s="351"/>
      <c r="AE76" s="237">
        <f t="shared" si="22"/>
        <v>0</v>
      </c>
      <c r="AF76" s="211"/>
      <c r="AG76" s="211"/>
      <c r="AH76" s="211"/>
      <c r="AI76" s="237">
        <f t="shared" si="23"/>
        <v>0</v>
      </c>
      <c r="AJ76" s="238">
        <f t="shared" si="24"/>
        <v>5</v>
      </c>
    </row>
    <row r="77" spans="1:36" ht="31.5">
      <c r="A77" s="97">
        <f t="shared" si="8"/>
        <v>67</v>
      </c>
      <c r="B77" s="159" t="s">
        <v>19</v>
      </c>
      <c r="C77" s="159"/>
      <c r="D77" s="159" t="s">
        <v>4</v>
      </c>
      <c r="E77" s="159" t="s">
        <v>173</v>
      </c>
      <c r="F77" s="159" t="s">
        <v>50</v>
      </c>
      <c r="G77" s="182" t="s">
        <v>171</v>
      </c>
      <c r="H77" s="57">
        <v>1</v>
      </c>
      <c r="I77" s="88">
        <v>4</v>
      </c>
      <c r="J77" s="411"/>
      <c r="K77" s="110">
        <f t="shared" si="17"/>
        <v>5</v>
      </c>
      <c r="L77" s="166"/>
      <c r="M77" s="166"/>
      <c r="N77" s="166"/>
      <c r="O77" s="110">
        <f t="shared" si="18"/>
        <v>0</v>
      </c>
      <c r="P77" s="236"/>
      <c r="Q77" s="419"/>
      <c r="R77" s="419"/>
      <c r="S77" s="237">
        <f t="shared" si="19"/>
        <v>0</v>
      </c>
      <c r="T77" s="236"/>
      <c r="U77" s="236"/>
      <c r="V77" s="236"/>
      <c r="W77" s="237">
        <f t="shared" si="20"/>
        <v>0</v>
      </c>
      <c r="X77" s="211"/>
      <c r="Y77" s="211"/>
      <c r="Z77" s="211"/>
      <c r="AA77" s="237">
        <f t="shared" si="21"/>
        <v>0</v>
      </c>
      <c r="AB77" s="351"/>
      <c r="AC77" s="352"/>
      <c r="AD77" s="351"/>
      <c r="AE77" s="237">
        <f t="shared" si="22"/>
        <v>0</v>
      </c>
      <c r="AF77" s="211"/>
      <c r="AG77" s="211"/>
      <c r="AH77" s="211"/>
      <c r="AI77" s="237">
        <f t="shared" si="23"/>
        <v>0</v>
      </c>
      <c r="AJ77" s="238">
        <f t="shared" si="24"/>
        <v>5</v>
      </c>
    </row>
    <row r="78" spans="1:36" ht="31.5">
      <c r="A78" s="97">
        <f t="shared" si="8"/>
        <v>68</v>
      </c>
      <c r="B78" s="4" t="s">
        <v>36</v>
      </c>
      <c r="C78" s="4">
        <v>1987</v>
      </c>
      <c r="D78" s="4" t="s">
        <v>21</v>
      </c>
      <c r="E78" s="4" t="s">
        <v>37</v>
      </c>
      <c r="F78" s="4" t="s">
        <v>38</v>
      </c>
      <c r="G78" s="180" t="s">
        <v>39</v>
      </c>
      <c r="H78" s="57">
        <v>1</v>
      </c>
      <c r="I78" s="88"/>
      <c r="J78" s="411"/>
      <c r="K78" s="110">
        <f t="shared" si="17"/>
        <v>1</v>
      </c>
      <c r="L78" s="166"/>
      <c r="M78" s="166"/>
      <c r="N78" s="166"/>
      <c r="O78" s="110">
        <f t="shared" si="18"/>
        <v>0</v>
      </c>
      <c r="P78" s="236">
        <v>1</v>
      </c>
      <c r="Q78" s="419"/>
      <c r="R78" s="419"/>
      <c r="S78" s="237">
        <f t="shared" si="19"/>
        <v>1</v>
      </c>
      <c r="T78" s="236"/>
      <c r="U78" s="236"/>
      <c r="V78" s="236"/>
      <c r="W78" s="237">
        <f t="shared" si="20"/>
        <v>0</v>
      </c>
      <c r="X78" s="211"/>
      <c r="Y78" s="211"/>
      <c r="Z78" s="211"/>
      <c r="AA78" s="237">
        <f t="shared" si="21"/>
        <v>0</v>
      </c>
      <c r="AB78" s="351"/>
      <c r="AC78" s="352">
        <v>3</v>
      </c>
      <c r="AD78" s="351"/>
      <c r="AE78" s="237">
        <f t="shared" si="22"/>
        <v>3</v>
      </c>
      <c r="AF78" s="211"/>
      <c r="AG78" s="211"/>
      <c r="AH78" s="211"/>
      <c r="AI78" s="237">
        <f t="shared" si="23"/>
        <v>0</v>
      </c>
      <c r="AJ78" s="238">
        <f t="shared" si="24"/>
        <v>5</v>
      </c>
    </row>
    <row r="79" spans="1:36" ht="31.5">
      <c r="A79" s="97">
        <f t="shared" si="8"/>
        <v>69</v>
      </c>
      <c r="B79" s="216" t="s">
        <v>357</v>
      </c>
      <c r="C79" s="90">
        <v>1968</v>
      </c>
      <c r="D79" s="90" t="s">
        <v>69</v>
      </c>
      <c r="E79" s="90" t="s">
        <v>358</v>
      </c>
      <c r="F79" s="90" t="s">
        <v>359</v>
      </c>
      <c r="G79" s="180" t="s">
        <v>364</v>
      </c>
      <c r="H79" s="88"/>
      <c r="I79" s="88"/>
      <c r="J79" s="411"/>
      <c r="K79" s="110">
        <f t="shared" si="17"/>
        <v>0</v>
      </c>
      <c r="L79" s="166">
        <v>1</v>
      </c>
      <c r="M79" s="166">
        <v>4</v>
      </c>
      <c r="N79" s="166"/>
      <c r="O79" s="110">
        <f t="shared" si="18"/>
        <v>5</v>
      </c>
      <c r="P79" s="236"/>
      <c r="Q79" s="419"/>
      <c r="R79" s="419"/>
      <c r="S79" s="237">
        <f t="shared" si="19"/>
        <v>0</v>
      </c>
      <c r="T79" s="236"/>
      <c r="U79" s="236"/>
      <c r="V79" s="236"/>
      <c r="W79" s="237">
        <f t="shared" si="20"/>
        <v>0</v>
      </c>
      <c r="X79" s="211"/>
      <c r="Y79" s="211"/>
      <c r="Z79" s="211"/>
      <c r="AA79" s="237">
        <f t="shared" si="21"/>
        <v>0</v>
      </c>
      <c r="AB79" s="351"/>
      <c r="AC79" s="352"/>
      <c r="AD79" s="351"/>
      <c r="AE79" s="237">
        <f t="shared" si="22"/>
        <v>0</v>
      </c>
      <c r="AF79" s="211"/>
      <c r="AG79" s="211"/>
      <c r="AH79" s="211"/>
      <c r="AI79" s="237">
        <f t="shared" si="23"/>
        <v>0</v>
      </c>
      <c r="AJ79" s="238">
        <f t="shared" si="24"/>
        <v>5</v>
      </c>
    </row>
    <row r="80" spans="1:36" ht="31.5">
      <c r="A80" s="97">
        <f t="shared" si="8"/>
        <v>70</v>
      </c>
      <c r="B80" s="216" t="s">
        <v>103</v>
      </c>
      <c r="C80" s="91">
        <v>1986</v>
      </c>
      <c r="D80" s="91" t="s">
        <v>4</v>
      </c>
      <c r="E80" s="90" t="s">
        <v>374</v>
      </c>
      <c r="F80" s="90" t="s">
        <v>5</v>
      </c>
      <c r="G80" s="180" t="s">
        <v>181</v>
      </c>
      <c r="H80" s="57"/>
      <c r="I80" s="88"/>
      <c r="J80" s="411"/>
      <c r="K80" s="110">
        <f t="shared" si="17"/>
        <v>0</v>
      </c>
      <c r="L80" s="166">
        <v>1</v>
      </c>
      <c r="M80" s="411"/>
      <c r="N80" s="411">
        <v>3</v>
      </c>
      <c r="O80" s="110">
        <f t="shared" si="18"/>
        <v>4</v>
      </c>
      <c r="P80" s="236"/>
      <c r="Q80" s="419"/>
      <c r="R80" s="419"/>
      <c r="S80" s="237">
        <f t="shared" si="19"/>
        <v>0</v>
      </c>
      <c r="T80" s="236"/>
      <c r="U80" s="236"/>
      <c r="V80" s="236"/>
      <c r="W80" s="237">
        <f t="shared" si="20"/>
        <v>0</v>
      </c>
      <c r="X80" s="211"/>
      <c r="Y80" s="211"/>
      <c r="Z80" s="211"/>
      <c r="AA80" s="237">
        <f t="shared" si="21"/>
        <v>0</v>
      </c>
      <c r="AB80" s="351"/>
      <c r="AC80" s="352"/>
      <c r="AD80" s="351"/>
      <c r="AE80" s="237">
        <f t="shared" si="22"/>
        <v>0</v>
      </c>
      <c r="AF80" s="211"/>
      <c r="AG80" s="211"/>
      <c r="AH80" s="211"/>
      <c r="AI80" s="237">
        <f t="shared" si="23"/>
        <v>0</v>
      </c>
      <c r="AJ80" s="238">
        <f t="shared" si="24"/>
        <v>4</v>
      </c>
    </row>
    <row r="81" spans="1:36" ht="33">
      <c r="A81" s="97">
        <f t="shared" si="8"/>
        <v>71</v>
      </c>
      <c r="B81" s="115" t="s">
        <v>501</v>
      </c>
      <c r="C81" s="4"/>
      <c r="D81" s="4" t="s">
        <v>69</v>
      </c>
      <c r="E81" s="74" t="s">
        <v>507</v>
      </c>
      <c r="F81" s="74" t="s">
        <v>508</v>
      </c>
      <c r="G81" s="180" t="s">
        <v>57</v>
      </c>
      <c r="H81" s="57"/>
      <c r="I81" s="88"/>
      <c r="J81" s="411"/>
      <c r="K81" s="110">
        <f t="shared" si="17"/>
        <v>0</v>
      </c>
      <c r="L81" s="166"/>
      <c r="M81" s="166"/>
      <c r="N81" s="166"/>
      <c r="O81" s="110">
        <f t="shared" si="18"/>
        <v>0</v>
      </c>
      <c r="P81" s="166">
        <v>4</v>
      </c>
      <c r="Q81" s="166"/>
      <c r="R81" s="166"/>
      <c r="S81" s="237">
        <f t="shared" si="19"/>
        <v>4</v>
      </c>
      <c r="T81" s="236"/>
      <c r="U81" s="236"/>
      <c r="V81" s="236"/>
      <c r="W81" s="237">
        <f t="shared" si="20"/>
        <v>0</v>
      </c>
      <c r="X81" s="211"/>
      <c r="Y81" s="211"/>
      <c r="Z81" s="211"/>
      <c r="AA81" s="237">
        <f t="shared" si="21"/>
        <v>0</v>
      </c>
      <c r="AB81" s="351"/>
      <c r="AC81" s="352"/>
      <c r="AD81" s="351"/>
      <c r="AE81" s="237">
        <f t="shared" si="22"/>
        <v>0</v>
      </c>
      <c r="AF81" s="211"/>
      <c r="AG81" s="211"/>
      <c r="AH81" s="211"/>
      <c r="AI81" s="237">
        <f t="shared" si="23"/>
        <v>0</v>
      </c>
      <c r="AJ81" s="238">
        <f t="shared" si="24"/>
        <v>4</v>
      </c>
    </row>
    <row r="82" spans="1:36" ht="31.5">
      <c r="A82" s="97">
        <f t="shared" ref="A82:A104" si="25">A81+1</f>
        <v>72</v>
      </c>
      <c r="B82" s="4" t="s">
        <v>14</v>
      </c>
      <c r="C82" s="4">
        <v>1991</v>
      </c>
      <c r="D82" s="4" t="s">
        <v>11</v>
      </c>
      <c r="E82" s="4" t="s">
        <v>816</v>
      </c>
      <c r="F82" s="4" t="s">
        <v>243</v>
      </c>
      <c r="G82" s="180" t="s">
        <v>813</v>
      </c>
      <c r="H82" s="57"/>
      <c r="I82" s="88"/>
      <c r="J82" s="411"/>
      <c r="K82" s="110">
        <f t="shared" si="17"/>
        <v>0</v>
      </c>
      <c r="L82" s="166"/>
      <c r="M82" s="166"/>
      <c r="N82" s="166"/>
      <c r="O82" s="110">
        <f t="shared" si="18"/>
        <v>0</v>
      </c>
      <c r="P82" s="166"/>
      <c r="Q82" s="166"/>
      <c r="R82" s="166"/>
      <c r="S82" s="237">
        <f t="shared" si="19"/>
        <v>0</v>
      </c>
      <c r="T82" s="236"/>
      <c r="U82" s="236"/>
      <c r="V82" s="236"/>
      <c r="W82" s="237">
        <f t="shared" si="20"/>
        <v>0</v>
      </c>
      <c r="X82" s="211"/>
      <c r="Y82" s="211"/>
      <c r="Z82" s="211"/>
      <c r="AA82" s="237">
        <f t="shared" si="21"/>
        <v>0</v>
      </c>
      <c r="AB82" s="351">
        <v>4</v>
      </c>
      <c r="AC82" s="352"/>
      <c r="AD82" s="351"/>
      <c r="AE82" s="237">
        <f t="shared" si="22"/>
        <v>4</v>
      </c>
      <c r="AF82" s="211"/>
      <c r="AG82" s="211"/>
      <c r="AH82" s="211"/>
      <c r="AI82" s="237">
        <f t="shared" si="23"/>
        <v>0</v>
      </c>
      <c r="AJ82" s="238">
        <f t="shared" si="24"/>
        <v>4</v>
      </c>
    </row>
    <row r="83" spans="1:36" ht="46.5">
      <c r="A83" s="97">
        <f t="shared" si="25"/>
        <v>73</v>
      </c>
      <c r="B83" s="4" t="s">
        <v>106</v>
      </c>
      <c r="C83" s="4">
        <v>1985</v>
      </c>
      <c r="D83" s="4" t="s">
        <v>107</v>
      </c>
      <c r="E83" s="4" t="s">
        <v>222</v>
      </c>
      <c r="F83" s="4" t="s">
        <v>27</v>
      </c>
      <c r="G83" s="180" t="s">
        <v>280</v>
      </c>
      <c r="H83" s="57"/>
      <c r="I83" s="88"/>
      <c r="J83" s="411"/>
      <c r="K83" s="110">
        <f t="shared" si="17"/>
        <v>0</v>
      </c>
      <c r="L83" s="166">
        <v>4</v>
      </c>
      <c r="M83" s="166"/>
      <c r="N83" s="166"/>
      <c r="O83" s="110">
        <f t="shared" si="18"/>
        <v>4</v>
      </c>
      <c r="P83" s="236"/>
      <c r="Q83" s="419"/>
      <c r="R83" s="419"/>
      <c r="S83" s="237">
        <f t="shared" si="19"/>
        <v>0</v>
      </c>
      <c r="T83" s="236"/>
      <c r="U83" s="236"/>
      <c r="V83" s="236"/>
      <c r="W83" s="237">
        <f t="shared" si="20"/>
        <v>0</v>
      </c>
      <c r="X83" s="211"/>
      <c r="Y83" s="211"/>
      <c r="Z83" s="211"/>
      <c r="AA83" s="237">
        <f t="shared" si="21"/>
        <v>0</v>
      </c>
      <c r="AB83" s="351"/>
      <c r="AC83" s="352"/>
      <c r="AD83" s="351"/>
      <c r="AE83" s="237">
        <f t="shared" si="22"/>
        <v>0</v>
      </c>
      <c r="AF83" s="211"/>
      <c r="AG83" s="211"/>
      <c r="AH83" s="211"/>
      <c r="AI83" s="237">
        <f t="shared" si="23"/>
        <v>0</v>
      </c>
      <c r="AJ83" s="238">
        <f t="shared" si="24"/>
        <v>4</v>
      </c>
    </row>
    <row r="84" spans="1:36" ht="33">
      <c r="A84" s="97">
        <f t="shared" si="25"/>
        <v>74</v>
      </c>
      <c r="B84" s="115" t="s">
        <v>726</v>
      </c>
      <c r="C84" s="4">
        <v>1986</v>
      </c>
      <c r="D84" s="4" t="s">
        <v>550</v>
      </c>
      <c r="E84" s="74" t="s">
        <v>725</v>
      </c>
      <c r="F84" s="74" t="s">
        <v>602</v>
      </c>
      <c r="G84" s="180" t="s">
        <v>499</v>
      </c>
      <c r="H84" s="57"/>
      <c r="I84" s="88"/>
      <c r="J84" s="411"/>
      <c r="K84" s="110">
        <f t="shared" si="17"/>
        <v>0</v>
      </c>
      <c r="L84" s="166"/>
      <c r="M84" s="166"/>
      <c r="N84" s="166"/>
      <c r="O84" s="110">
        <f t="shared" si="18"/>
        <v>0</v>
      </c>
      <c r="P84" s="166"/>
      <c r="Q84" s="166"/>
      <c r="R84" s="166"/>
      <c r="S84" s="237">
        <f t="shared" si="19"/>
        <v>0</v>
      </c>
      <c r="T84" s="236"/>
      <c r="U84" s="236"/>
      <c r="V84" s="236"/>
      <c r="W84" s="237">
        <f t="shared" si="20"/>
        <v>0</v>
      </c>
      <c r="X84" s="211">
        <v>3</v>
      </c>
      <c r="Y84" s="211"/>
      <c r="Z84" s="211"/>
      <c r="AA84" s="237">
        <f t="shared" si="21"/>
        <v>3</v>
      </c>
      <c r="AB84" s="351"/>
      <c r="AC84" s="352"/>
      <c r="AD84" s="351"/>
      <c r="AE84" s="237">
        <f t="shared" si="22"/>
        <v>0</v>
      </c>
      <c r="AF84" s="211"/>
      <c r="AG84" s="211"/>
      <c r="AH84" s="211"/>
      <c r="AI84" s="237">
        <f t="shared" si="23"/>
        <v>0</v>
      </c>
      <c r="AJ84" s="238">
        <f t="shared" si="24"/>
        <v>3</v>
      </c>
    </row>
    <row r="85" spans="1:36" ht="31.5">
      <c r="A85" s="97">
        <f t="shared" si="25"/>
        <v>75</v>
      </c>
      <c r="B85" s="4" t="s">
        <v>75</v>
      </c>
      <c r="C85" s="4">
        <v>1984</v>
      </c>
      <c r="D85" s="4" t="s">
        <v>11</v>
      </c>
      <c r="E85" s="4" t="s">
        <v>817</v>
      </c>
      <c r="F85" s="4" t="s">
        <v>41</v>
      </c>
      <c r="G85" s="180" t="s">
        <v>196</v>
      </c>
      <c r="H85" s="57"/>
      <c r="I85" s="88"/>
      <c r="J85" s="411"/>
      <c r="K85" s="110">
        <f t="shared" si="17"/>
        <v>0</v>
      </c>
      <c r="L85" s="166"/>
      <c r="M85" s="166"/>
      <c r="N85" s="166"/>
      <c r="O85" s="110">
        <f t="shared" si="18"/>
        <v>0</v>
      </c>
      <c r="P85" s="236"/>
      <c r="Q85" s="419"/>
      <c r="R85" s="419"/>
      <c r="S85" s="237">
        <f t="shared" si="19"/>
        <v>0</v>
      </c>
      <c r="T85" s="236"/>
      <c r="U85" s="236"/>
      <c r="V85" s="236"/>
      <c r="W85" s="237">
        <f t="shared" si="20"/>
        <v>0</v>
      </c>
      <c r="X85" s="211"/>
      <c r="Y85" s="211"/>
      <c r="Z85" s="211"/>
      <c r="AA85" s="237">
        <f t="shared" si="21"/>
        <v>0</v>
      </c>
      <c r="AB85" s="351">
        <v>3</v>
      </c>
      <c r="AC85" s="352"/>
      <c r="AD85" s="351"/>
      <c r="AE85" s="237">
        <f t="shared" si="22"/>
        <v>3</v>
      </c>
      <c r="AF85" s="211"/>
      <c r="AG85" s="211"/>
      <c r="AH85" s="211"/>
      <c r="AI85" s="237">
        <f t="shared" si="23"/>
        <v>0</v>
      </c>
      <c r="AJ85" s="238">
        <f t="shared" si="24"/>
        <v>3</v>
      </c>
    </row>
    <row r="86" spans="1:36" ht="46.5">
      <c r="A86" s="97">
        <f t="shared" si="25"/>
        <v>76</v>
      </c>
      <c r="B86" s="4" t="s">
        <v>136</v>
      </c>
      <c r="C86" s="4">
        <v>1971</v>
      </c>
      <c r="D86" s="4" t="s">
        <v>21</v>
      </c>
      <c r="E86" s="4" t="s">
        <v>362</v>
      </c>
      <c r="F86" s="4" t="s">
        <v>15</v>
      </c>
      <c r="G86" s="180" t="s">
        <v>363</v>
      </c>
      <c r="H86" s="57"/>
      <c r="I86" s="88"/>
      <c r="J86" s="411"/>
      <c r="K86" s="110">
        <f t="shared" si="17"/>
        <v>0</v>
      </c>
      <c r="L86" s="166">
        <v>1</v>
      </c>
      <c r="M86" s="411">
        <v>2</v>
      </c>
      <c r="N86" s="411"/>
      <c r="O86" s="110">
        <f t="shared" si="18"/>
        <v>3</v>
      </c>
      <c r="P86" s="236"/>
      <c r="Q86" s="419"/>
      <c r="R86" s="419"/>
      <c r="S86" s="237">
        <f t="shared" si="19"/>
        <v>0</v>
      </c>
      <c r="T86" s="236"/>
      <c r="U86" s="236"/>
      <c r="V86" s="236"/>
      <c r="W86" s="237">
        <f t="shared" si="20"/>
        <v>0</v>
      </c>
      <c r="X86" s="211"/>
      <c r="Y86" s="211"/>
      <c r="Z86" s="211"/>
      <c r="AA86" s="237">
        <f t="shared" si="21"/>
        <v>0</v>
      </c>
      <c r="AB86" s="351"/>
      <c r="AC86" s="352"/>
      <c r="AD86" s="351"/>
      <c r="AE86" s="237">
        <f t="shared" si="22"/>
        <v>0</v>
      </c>
      <c r="AF86" s="211"/>
      <c r="AG86" s="211"/>
      <c r="AH86" s="211"/>
      <c r="AI86" s="237">
        <f t="shared" si="23"/>
        <v>0</v>
      </c>
      <c r="AJ86" s="238">
        <f t="shared" si="24"/>
        <v>3</v>
      </c>
    </row>
    <row r="87" spans="1:36" ht="33">
      <c r="A87" s="97">
        <f t="shared" si="25"/>
        <v>77</v>
      </c>
      <c r="B87" s="115" t="s">
        <v>401</v>
      </c>
      <c r="C87" s="4">
        <v>1988</v>
      </c>
      <c r="D87" s="4" t="s">
        <v>69</v>
      </c>
      <c r="E87" s="74" t="s">
        <v>500</v>
      </c>
      <c r="F87" s="74" t="s">
        <v>41</v>
      </c>
      <c r="G87" s="180" t="s">
        <v>57</v>
      </c>
      <c r="H87" s="57"/>
      <c r="I87" s="88"/>
      <c r="J87" s="411"/>
      <c r="K87" s="110">
        <f t="shared" si="17"/>
        <v>0</v>
      </c>
      <c r="L87" s="166"/>
      <c r="M87" s="166"/>
      <c r="N87" s="166"/>
      <c r="O87" s="110">
        <f t="shared" si="18"/>
        <v>0</v>
      </c>
      <c r="P87" s="166">
        <v>1</v>
      </c>
      <c r="Q87" s="166">
        <v>2</v>
      </c>
      <c r="R87" s="166"/>
      <c r="S87" s="237">
        <f t="shared" si="19"/>
        <v>3</v>
      </c>
      <c r="T87" s="236"/>
      <c r="U87" s="236"/>
      <c r="V87" s="236"/>
      <c r="W87" s="237">
        <f t="shared" si="20"/>
        <v>0</v>
      </c>
      <c r="X87" s="211"/>
      <c r="Y87" s="211"/>
      <c r="Z87" s="211"/>
      <c r="AA87" s="237">
        <f t="shared" si="21"/>
        <v>0</v>
      </c>
      <c r="AB87" s="351"/>
      <c r="AC87" s="352"/>
      <c r="AD87" s="351"/>
      <c r="AE87" s="237">
        <f t="shared" si="22"/>
        <v>0</v>
      </c>
      <c r="AF87" s="211"/>
      <c r="AG87" s="211"/>
      <c r="AH87" s="211"/>
      <c r="AI87" s="237">
        <f t="shared" si="23"/>
        <v>0</v>
      </c>
      <c r="AJ87" s="238">
        <f t="shared" si="24"/>
        <v>3</v>
      </c>
    </row>
    <row r="88" spans="1:36" ht="55.5" customHeight="1">
      <c r="A88" s="97">
        <f t="shared" si="25"/>
        <v>78</v>
      </c>
      <c r="B88" s="115" t="s">
        <v>112</v>
      </c>
      <c r="C88" s="4">
        <v>1998</v>
      </c>
      <c r="D88" s="4" t="s">
        <v>148</v>
      </c>
      <c r="E88" s="74" t="s">
        <v>856</v>
      </c>
      <c r="F88" s="74" t="s">
        <v>32</v>
      </c>
      <c r="G88" s="180" t="s">
        <v>857</v>
      </c>
      <c r="H88" s="57"/>
      <c r="I88" s="88"/>
      <c r="J88" s="411"/>
      <c r="K88" s="110">
        <f t="shared" si="17"/>
        <v>0</v>
      </c>
      <c r="L88" s="166"/>
      <c r="M88" s="411"/>
      <c r="N88" s="411"/>
      <c r="O88" s="110">
        <f t="shared" si="18"/>
        <v>0</v>
      </c>
      <c r="P88" s="236"/>
      <c r="Q88" s="419"/>
      <c r="R88" s="419"/>
      <c r="S88" s="237">
        <f t="shared" si="19"/>
        <v>0</v>
      </c>
      <c r="T88" s="236"/>
      <c r="U88" s="236"/>
      <c r="V88" s="236"/>
      <c r="W88" s="237">
        <f t="shared" si="20"/>
        <v>0</v>
      </c>
      <c r="X88" s="211"/>
      <c r="Y88" s="211"/>
      <c r="Z88" s="211"/>
      <c r="AA88" s="237">
        <f t="shared" si="21"/>
        <v>0</v>
      </c>
      <c r="AB88" s="351"/>
      <c r="AC88" s="352">
        <v>2</v>
      </c>
      <c r="AD88" s="351"/>
      <c r="AE88" s="237">
        <f t="shared" si="22"/>
        <v>2</v>
      </c>
      <c r="AF88" s="211"/>
      <c r="AG88" s="211"/>
      <c r="AH88" s="211"/>
      <c r="AI88" s="237">
        <f t="shared" si="23"/>
        <v>0</v>
      </c>
      <c r="AJ88" s="238">
        <f t="shared" si="24"/>
        <v>2</v>
      </c>
    </row>
    <row r="89" spans="1:36" ht="31.5">
      <c r="A89" s="97">
        <f t="shared" si="25"/>
        <v>79</v>
      </c>
      <c r="B89" s="4" t="s">
        <v>14</v>
      </c>
      <c r="C89" s="4">
        <v>1989</v>
      </c>
      <c r="D89" s="4" t="s">
        <v>11</v>
      </c>
      <c r="E89" s="4" t="s">
        <v>252</v>
      </c>
      <c r="F89" s="4" t="s">
        <v>243</v>
      </c>
      <c r="G89" s="180" t="s">
        <v>128</v>
      </c>
      <c r="H89" s="57">
        <v>1</v>
      </c>
      <c r="I89" s="88"/>
      <c r="J89" s="411"/>
      <c r="K89" s="110">
        <f t="shared" si="17"/>
        <v>1</v>
      </c>
      <c r="L89" s="166"/>
      <c r="M89" s="166"/>
      <c r="N89" s="166"/>
      <c r="O89" s="110">
        <f t="shared" si="18"/>
        <v>0</v>
      </c>
      <c r="P89" s="236"/>
      <c r="Q89" s="419"/>
      <c r="R89" s="419"/>
      <c r="S89" s="237">
        <f t="shared" si="19"/>
        <v>0</v>
      </c>
      <c r="T89" s="236"/>
      <c r="U89" s="236"/>
      <c r="V89" s="236"/>
      <c r="W89" s="237">
        <f t="shared" si="20"/>
        <v>0</v>
      </c>
      <c r="X89" s="211"/>
      <c r="Y89" s="211"/>
      <c r="Z89" s="211"/>
      <c r="AA89" s="237">
        <f t="shared" si="21"/>
        <v>0</v>
      </c>
      <c r="AB89" s="351"/>
      <c r="AC89" s="352"/>
      <c r="AD89" s="351"/>
      <c r="AE89" s="237">
        <f t="shared" si="22"/>
        <v>0</v>
      </c>
      <c r="AF89" s="211"/>
      <c r="AG89" s="211"/>
      <c r="AH89" s="211"/>
      <c r="AI89" s="237">
        <f t="shared" si="23"/>
        <v>0</v>
      </c>
      <c r="AJ89" s="238">
        <f t="shared" si="24"/>
        <v>1</v>
      </c>
    </row>
    <row r="90" spans="1:36" ht="46.5">
      <c r="A90" s="97">
        <f t="shared" si="25"/>
        <v>80</v>
      </c>
      <c r="B90" s="4" t="s">
        <v>42</v>
      </c>
      <c r="C90" s="4">
        <v>1971</v>
      </c>
      <c r="D90" s="4" t="s">
        <v>4</v>
      </c>
      <c r="E90" s="4" t="s">
        <v>193</v>
      </c>
      <c r="F90" s="4" t="s">
        <v>5</v>
      </c>
      <c r="G90" s="183" t="s">
        <v>43</v>
      </c>
      <c r="H90" s="57">
        <v>1</v>
      </c>
      <c r="I90" s="88"/>
      <c r="J90" s="411"/>
      <c r="K90" s="110">
        <f t="shared" si="17"/>
        <v>1</v>
      </c>
      <c r="L90" s="166"/>
      <c r="M90" s="166"/>
      <c r="N90" s="166"/>
      <c r="O90" s="110">
        <f t="shared" si="18"/>
        <v>0</v>
      </c>
      <c r="P90" s="236"/>
      <c r="Q90" s="419"/>
      <c r="R90" s="419"/>
      <c r="S90" s="237">
        <f t="shared" si="19"/>
        <v>0</v>
      </c>
      <c r="T90" s="236"/>
      <c r="U90" s="236"/>
      <c r="V90" s="236"/>
      <c r="W90" s="237">
        <f t="shared" si="20"/>
        <v>0</v>
      </c>
      <c r="X90" s="211"/>
      <c r="Y90" s="211"/>
      <c r="Z90" s="211"/>
      <c r="AA90" s="237">
        <f t="shared" si="21"/>
        <v>0</v>
      </c>
      <c r="AB90" s="351"/>
      <c r="AC90" s="352"/>
      <c r="AD90" s="351"/>
      <c r="AE90" s="237">
        <f t="shared" si="22"/>
        <v>0</v>
      </c>
      <c r="AF90" s="211"/>
      <c r="AG90" s="211"/>
      <c r="AH90" s="211"/>
      <c r="AI90" s="237">
        <f t="shared" si="23"/>
        <v>0</v>
      </c>
      <c r="AJ90" s="238">
        <f t="shared" si="24"/>
        <v>1</v>
      </c>
    </row>
    <row r="91" spans="1:36" ht="31.5">
      <c r="A91" s="97">
        <f t="shared" si="25"/>
        <v>81</v>
      </c>
      <c r="B91" s="4" t="s">
        <v>94</v>
      </c>
      <c r="C91" s="4">
        <v>1968</v>
      </c>
      <c r="D91" s="4" t="s">
        <v>11</v>
      </c>
      <c r="E91" s="4" t="s">
        <v>255</v>
      </c>
      <c r="F91" s="4" t="s">
        <v>5</v>
      </c>
      <c r="G91" s="183" t="s">
        <v>6</v>
      </c>
      <c r="H91" s="57">
        <v>1</v>
      </c>
      <c r="I91" s="88"/>
      <c r="J91" s="411"/>
      <c r="K91" s="110">
        <f t="shared" si="17"/>
        <v>1</v>
      </c>
      <c r="L91" s="166"/>
      <c r="M91" s="166"/>
      <c r="N91" s="166"/>
      <c r="O91" s="110">
        <f t="shared" si="18"/>
        <v>0</v>
      </c>
      <c r="P91" s="236"/>
      <c r="Q91" s="419"/>
      <c r="R91" s="419"/>
      <c r="S91" s="237">
        <f t="shared" si="19"/>
        <v>0</v>
      </c>
      <c r="T91" s="236"/>
      <c r="U91" s="236"/>
      <c r="V91" s="236"/>
      <c r="W91" s="237">
        <f t="shared" si="20"/>
        <v>0</v>
      </c>
      <c r="X91" s="211"/>
      <c r="Y91" s="211"/>
      <c r="Z91" s="211"/>
      <c r="AA91" s="237">
        <f t="shared" si="21"/>
        <v>0</v>
      </c>
      <c r="AB91" s="351"/>
      <c r="AC91" s="352"/>
      <c r="AD91" s="351"/>
      <c r="AE91" s="237">
        <f t="shared" si="22"/>
        <v>0</v>
      </c>
      <c r="AF91" s="211"/>
      <c r="AG91" s="211"/>
      <c r="AH91" s="211"/>
      <c r="AI91" s="237">
        <f t="shared" si="23"/>
        <v>0</v>
      </c>
      <c r="AJ91" s="238">
        <f t="shared" si="24"/>
        <v>1</v>
      </c>
    </row>
    <row r="92" spans="1:36" ht="55.5">
      <c r="A92" s="97">
        <f t="shared" si="25"/>
        <v>82</v>
      </c>
      <c r="B92" s="4" t="s">
        <v>62</v>
      </c>
      <c r="C92" s="4">
        <v>1983</v>
      </c>
      <c r="D92" s="4" t="s">
        <v>21</v>
      </c>
      <c r="E92" s="4" t="s">
        <v>122</v>
      </c>
      <c r="F92" s="76" t="s">
        <v>221</v>
      </c>
      <c r="G92" s="183" t="s">
        <v>176</v>
      </c>
      <c r="H92" s="57">
        <v>1</v>
      </c>
      <c r="I92" s="88"/>
      <c r="J92" s="411"/>
      <c r="K92" s="110">
        <f t="shared" si="17"/>
        <v>1</v>
      </c>
      <c r="L92" s="166"/>
      <c r="M92" s="166"/>
      <c r="N92" s="166"/>
      <c r="O92" s="110">
        <f t="shared" si="18"/>
        <v>0</v>
      </c>
      <c r="P92" s="236"/>
      <c r="Q92" s="419"/>
      <c r="R92" s="419"/>
      <c r="S92" s="237">
        <f t="shared" si="19"/>
        <v>0</v>
      </c>
      <c r="T92" s="236"/>
      <c r="U92" s="236"/>
      <c r="V92" s="236"/>
      <c r="W92" s="237">
        <f t="shared" si="20"/>
        <v>0</v>
      </c>
      <c r="X92" s="211"/>
      <c r="Y92" s="211"/>
      <c r="Z92" s="211"/>
      <c r="AA92" s="237">
        <f t="shared" si="21"/>
        <v>0</v>
      </c>
      <c r="AB92" s="351"/>
      <c r="AC92" s="352"/>
      <c r="AD92" s="351"/>
      <c r="AE92" s="237">
        <f t="shared" si="22"/>
        <v>0</v>
      </c>
      <c r="AF92" s="211"/>
      <c r="AG92" s="211"/>
      <c r="AH92" s="211"/>
      <c r="AI92" s="237">
        <f t="shared" si="23"/>
        <v>0</v>
      </c>
      <c r="AJ92" s="238">
        <f t="shared" si="24"/>
        <v>1</v>
      </c>
    </row>
    <row r="93" spans="1:36" ht="28.5" customHeight="1">
      <c r="A93" s="97">
        <f t="shared" si="25"/>
        <v>83</v>
      </c>
      <c r="B93" s="4" t="s">
        <v>180</v>
      </c>
      <c r="C93" s="4">
        <v>1977</v>
      </c>
      <c r="D93" s="4" t="s">
        <v>72</v>
      </c>
      <c r="E93" s="4" t="s">
        <v>245</v>
      </c>
      <c r="F93" s="4" t="s">
        <v>49</v>
      </c>
      <c r="G93" s="183" t="s">
        <v>181</v>
      </c>
      <c r="H93" s="57">
        <v>1</v>
      </c>
      <c r="I93" s="88"/>
      <c r="J93" s="411"/>
      <c r="K93" s="110">
        <f t="shared" si="17"/>
        <v>1</v>
      </c>
      <c r="L93" s="166"/>
      <c r="M93" s="166"/>
      <c r="N93" s="166"/>
      <c r="O93" s="110">
        <f t="shared" si="18"/>
        <v>0</v>
      </c>
      <c r="P93" s="236"/>
      <c r="Q93" s="419"/>
      <c r="R93" s="419"/>
      <c r="S93" s="237">
        <f t="shared" si="19"/>
        <v>0</v>
      </c>
      <c r="T93" s="236"/>
      <c r="U93" s="236"/>
      <c r="V93" s="236"/>
      <c r="W93" s="237">
        <f t="shared" si="20"/>
        <v>0</v>
      </c>
      <c r="X93" s="211"/>
      <c r="Y93" s="211"/>
      <c r="Z93" s="211"/>
      <c r="AA93" s="237">
        <f t="shared" si="21"/>
        <v>0</v>
      </c>
      <c r="AB93" s="351"/>
      <c r="AC93" s="352"/>
      <c r="AD93" s="351"/>
      <c r="AE93" s="237">
        <f t="shared" si="22"/>
        <v>0</v>
      </c>
      <c r="AF93" s="211"/>
      <c r="AG93" s="211"/>
      <c r="AH93" s="211"/>
      <c r="AI93" s="237">
        <f t="shared" si="23"/>
        <v>0</v>
      </c>
      <c r="AJ93" s="238">
        <f t="shared" si="24"/>
        <v>1</v>
      </c>
    </row>
    <row r="94" spans="1:36" ht="31.5">
      <c r="A94" s="97">
        <f t="shared" si="25"/>
        <v>84</v>
      </c>
      <c r="B94" s="4" t="s">
        <v>92</v>
      </c>
      <c r="C94" s="4">
        <v>1992</v>
      </c>
      <c r="D94" s="4" t="s">
        <v>4</v>
      </c>
      <c r="E94" s="4" t="s">
        <v>232</v>
      </c>
      <c r="F94" s="4" t="s">
        <v>174</v>
      </c>
      <c r="G94" s="184" t="s">
        <v>126</v>
      </c>
      <c r="H94" s="57">
        <v>1</v>
      </c>
      <c r="I94" s="88"/>
      <c r="J94" s="411"/>
      <c r="K94" s="110">
        <f t="shared" si="17"/>
        <v>1</v>
      </c>
      <c r="L94" s="166"/>
      <c r="M94" s="166"/>
      <c r="N94" s="166"/>
      <c r="O94" s="110">
        <f t="shared" si="18"/>
        <v>0</v>
      </c>
      <c r="P94" s="236"/>
      <c r="Q94" s="419"/>
      <c r="R94" s="419"/>
      <c r="S94" s="237">
        <f t="shared" si="19"/>
        <v>0</v>
      </c>
      <c r="T94" s="236"/>
      <c r="U94" s="236"/>
      <c r="V94" s="236"/>
      <c r="W94" s="237">
        <f t="shared" si="20"/>
        <v>0</v>
      </c>
      <c r="X94" s="211"/>
      <c r="Y94" s="211"/>
      <c r="Z94" s="211"/>
      <c r="AA94" s="237">
        <f t="shared" si="21"/>
        <v>0</v>
      </c>
      <c r="AB94" s="351"/>
      <c r="AC94" s="352"/>
      <c r="AD94" s="351"/>
      <c r="AE94" s="237">
        <f t="shared" si="22"/>
        <v>0</v>
      </c>
      <c r="AF94" s="211"/>
      <c r="AG94" s="211"/>
      <c r="AH94" s="211"/>
      <c r="AI94" s="237">
        <f t="shared" si="23"/>
        <v>0</v>
      </c>
      <c r="AJ94" s="238">
        <f t="shared" si="24"/>
        <v>1</v>
      </c>
    </row>
    <row r="95" spans="1:36" ht="31.5">
      <c r="A95" s="97">
        <f t="shared" si="25"/>
        <v>85</v>
      </c>
      <c r="B95" s="4" t="s">
        <v>73</v>
      </c>
      <c r="C95" s="4"/>
      <c r="D95" s="4" t="s">
        <v>11</v>
      </c>
      <c r="E95" s="4" t="s">
        <v>215</v>
      </c>
      <c r="F95" s="4" t="s">
        <v>5</v>
      </c>
      <c r="G95" s="184" t="s">
        <v>289</v>
      </c>
      <c r="H95" s="57">
        <v>1</v>
      </c>
      <c r="I95" s="88"/>
      <c r="J95" s="411"/>
      <c r="K95" s="110">
        <f t="shared" si="17"/>
        <v>1</v>
      </c>
      <c r="L95" s="166"/>
      <c r="M95" s="166"/>
      <c r="N95" s="166"/>
      <c r="O95" s="110">
        <f t="shared" si="18"/>
        <v>0</v>
      </c>
      <c r="P95" s="236"/>
      <c r="Q95" s="419"/>
      <c r="R95" s="419"/>
      <c r="S95" s="237">
        <f t="shared" si="19"/>
        <v>0</v>
      </c>
      <c r="T95" s="236"/>
      <c r="U95" s="236"/>
      <c r="V95" s="236"/>
      <c r="W95" s="237">
        <f t="shared" si="20"/>
        <v>0</v>
      </c>
      <c r="X95" s="211"/>
      <c r="Y95" s="211"/>
      <c r="Z95" s="211"/>
      <c r="AA95" s="237">
        <f t="shared" si="21"/>
        <v>0</v>
      </c>
      <c r="AB95" s="351"/>
      <c r="AC95" s="352"/>
      <c r="AD95" s="351"/>
      <c r="AE95" s="237">
        <f t="shared" si="22"/>
        <v>0</v>
      </c>
      <c r="AF95" s="211"/>
      <c r="AG95" s="211"/>
      <c r="AH95" s="211"/>
      <c r="AI95" s="237">
        <f t="shared" si="23"/>
        <v>0</v>
      </c>
      <c r="AJ95" s="238">
        <f t="shared" si="24"/>
        <v>1</v>
      </c>
    </row>
    <row r="96" spans="1:36" s="5" customFormat="1" ht="46.5" customHeight="1">
      <c r="A96" s="97">
        <f t="shared" si="25"/>
        <v>86</v>
      </c>
      <c r="B96" s="4" t="s">
        <v>290</v>
      </c>
      <c r="C96" s="4">
        <v>1995</v>
      </c>
      <c r="D96" s="4" t="s">
        <v>72</v>
      </c>
      <c r="E96" s="4" t="s">
        <v>248</v>
      </c>
      <c r="F96" s="4" t="s">
        <v>32</v>
      </c>
      <c r="G96" s="180" t="s">
        <v>33</v>
      </c>
      <c r="H96" s="57">
        <v>1</v>
      </c>
      <c r="I96" s="88"/>
      <c r="J96" s="411"/>
      <c r="K96" s="110">
        <f t="shared" si="17"/>
        <v>1</v>
      </c>
      <c r="L96" s="166"/>
      <c r="M96" s="166"/>
      <c r="N96" s="166"/>
      <c r="O96" s="110">
        <f t="shared" si="18"/>
        <v>0</v>
      </c>
      <c r="P96" s="236"/>
      <c r="Q96" s="419"/>
      <c r="R96" s="419"/>
      <c r="S96" s="237">
        <f t="shared" si="19"/>
        <v>0</v>
      </c>
      <c r="T96" s="236"/>
      <c r="U96" s="236"/>
      <c r="V96" s="236"/>
      <c r="W96" s="237">
        <f t="shared" si="20"/>
        <v>0</v>
      </c>
      <c r="X96" s="211"/>
      <c r="Y96" s="211"/>
      <c r="Z96" s="211"/>
      <c r="AA96" s="237">
        <f t="shared" si="21"/>
        <v>0</v>
      </c>
      <c r="AB96" s="351"/>
      <c r="AC96" s="352"/>
      <c r="AD96" s="351"/>
      <c r="AE96" s="237">
        <f t="shared" si="22"/>
        <v>0</v>
      </c>
      <c r="AF96" s="211"/>
      <c r="AG96" s="211"/>
      <c r="AH96" s="211"/>
      <c r="AI96" s="237">
        <f t="shared" si="23"/>
        <v>0</v>
      </c>
      <c r="AJ96" s="238">
        <f t="shared" si="24"/>
        <v>1</v>
      </c>
    </row>
    <row r="97" spans="1:36" s="5" customFormat="1" ht="46.5" customHeight="1">
      <c r="A97" s="97">
        <f t="shared" si="25"/>
        <v>87</v>
      </c>
      <c r="B97" s="4" t="s">
        <v>77</v>
      </c>
      <c r="C97" s="4">
        <v>1971</v>
      </c>
      <c r="D97" s="4" t="s">
        <v>21</v>
      </c>
      <c r="E97" s="4" t="s">
        <v>142</v>
      </c>
      <c r="F97" s="76" t="s">
        <v>235</v>
      </c>
      <c r="G97" s="180" t="s">
        <v>85</v>
      </c>
      <c r="H97" s="57">
        <v>1</v>
      </c>
      <c r="I97" s="88"/>
      <c r="J97" s="411"/>
      <c r="K97" s="110">
        <f t="shared" si="17"/>
        <v>1</v>
      </c>
      <c r="L97" s="166"/>
      <c r="M97" s="166"/>
      <c r="N97" s="166"/>
      <c r="O97" s="110">
        <f t="shared" si="18"/>
        <v>0</v>
      </c>
      <c r="P97" s="236"/>
      <c r="Q97" s="419"/>
      <c r="R97" s="419"/>
      <c r="S97" s="237">
        <f t="shared" si="19"/>
        <v>0</v>
      </c>
      <c r="T97" s="236"/>
      <c r="U97" s="236"/>
      <c r="V97" s="236"/>
      <c r="W97" s="237">
        <f t="shared" si="20"/>
        <v>0</v>
      </c>
      <c r="X97" s="211"/>
      <c r="Y97" s="211"/>
      <c r="Z97" s="211"/>
      <c r="AA97" s="237">
        <f t="shared" si="21"/>
        <v>0</v>
      </c>
      <c r="AB97" s="351"/>
      <c r="AC97" s="352"/>
      <c r="AD97" s="351"/>
      <c r="AE97" s="237">
        <f t="shared" si="22"/>
        <v>0</v>
      </c>
      <c r="AF97" s="211"/>
      <c r="AG97" s="211"/>
      <c r="AH97" s="211"/>
      <c r="AI97" s="237">
        <f t="shared" si="23"/>
        <v>0</v>
      </c>
      <c r="AJ97" s="238">
        <f t="shared" si="24"/>
        <v>1</v>
      </c>
    </row>
    <row r="98" spans="1:36" s="5" customFormat="1" ht="46.5" customHeight="1">
      <c r="A98" s="97">
        <f t="shared" si="25"/>
        <v>88</v>
      </c>
      <c r="B98" s="115" t="s">
        <v>36</v>
      </c>
      <c r="C98" s="4">
        <v>1987</v>
      </c>
      <c r="D98" s="4" t="s">
        <v>4</v>
      </c>
      <c r="E98" s="74" t="s">
        <v>347</v>
      </c>
      <c r="F98" s="74" t="s">
        <v>38</v>
      </c>
      <c r="G98" s="180" t="s">
        <v>39</v>
      </c>
      <c r="H98" s="57"/>
      <c r="I98" s="88"/>
      <c r="J98" s="411"/>
      <c r="K98" s="110">
        <f t="shared" si="17"/>
        <v>0</v>
      </c>
      <c r="L98" s="166">
        <v>1</v>
      </c>
      <c r="M98" s="411"/>
      <c r="N98" s="411"/>
      <c r="O98" s="110">
        <f t="shared" si="18"/>
        <v>1</v>
      </c>
      <c r="P98" s="236"/>
      <c r="Q98" s="419"/>
      <c r="R98" s="419"/>
      <c r="S98" s="237">
        <f t="shared" si="19"/>
        <v>0</v>
      </c>
      <c r="T98" s="236"/>
      <c r="U98" s="236"/>
      <c r="V98" s="236"/>
      <c r="W98" s="237">
        <f t="shared" si="20"/>
        <v>0</v>
      </c>
      <c r="X98" s="211"/>
      <c r="Y98" s="211"/>
      <c r="Z98" s="211"/>
      <c r="AA98" s="237">
        <f t="shared" si="21"/>
        <v>0</v>
      </c>
      <c r="AB98" s="351"/>
      <c r="AC98" s="352"/>
      <c r="AD98" s="351"/>
      <c r="AE98" s="237">
        <f t="shared" si="22"/>
        <v>0</v>
      </c>
      <c r="AF98" s="211"/>
      <c r="AG98" s="211"/>
      <c r="AH98" s="211"/>
      <c r="AI98" s="237">
        <f t="shared" si="23"/>
        <v>0</v>
      </c>
      <c r="AJ98" s="238">
        <f t="shared" si="24"/>
        <v>1</v>
      </c>
    </row>
    <row r="99" spans="1:36" s="5" customFormat="1" ht="46.5" customHeight="1">
      <c r="A99" s="97">
        <f t="shared" si="25"/>
        <v>89</v>
      </c>
      <c r="B99" s="115" t="s">
        <v>370</v>
      </c>
      <c r="C99" s="4"/>
      <c r="D99" s="4"/>
      <c r="E99" s="74" t="s">
        <v>371</v>
      </c>
      <c r="F99" s="74" t="s">
        <v>41</v>
      </c>
      <c r="G99" s="180" t="s">
        <v>372</v>
      </c>
      <c r="H99" s="57"/>
      <c r="I99" s="88"/>
      <c r="J99" s="411"/>
      <c r="K99" s="110">
        <f t="shared" si="17"/>
        <v>0</v>
      </c>
      <c r="L99" s="166">
        <v>1</v>
      </c>
      <c r="M99" s="411"/>
      <c r="N99" s="411"/>
      <c r="O99" s="110">
        <f t="shared" si="18"/>
        <v>1</v>
      </c>
      <c r="P99" s="236"/>
      <c r="Q99" s="419"/>
      <c r="R99" s="419"/>
      <c r="S99" s="237">
        <f t="shared" si="19"/>
        <v>0</v>
      </c>
      <c r="T99" s="236"/>
      <c r="U99" s="236"/>
      <c r="V99" s="236"/>
      <c r="W99" s="237">
        <f t="shared" si="20"/>
        <v>0</v>
      </c>
      <c r="X99" s="211"/>
      <c r="Y99" s="211"/>
      <c r="Z99" s="211"/>
      <c r="AA99" s="237">
        <f t="shared" si="21"/>
        <v>0</v>
      </c>
      <c r="AB99" s="351"/>
      <c r="AC99" s="352"/>
      <c r="AD99" s="351"/>
      <c r="AE99" s="237">
        <f t="shared" si="22"/>
        <v>0</v>
      </c>
      <c r="AF99" s="211"/>
      <c r="AG99" s="211"/>
      <c r="AH99" s="211"/>
      <c r="AI99" s="237">
        <f t="shared" si="23"/>
        <v>0</v>
      </c>
      <c r="AJ99" s="238">
        <f t="shared" si="24"/>
        <v>1</v>
      </c>
    </row>
    <row r="100" spans="1:36" s="5" customFormat="1" ht="46.5" customHeight="1">
      <c r="A100" s="97">
        <f t="shared" si="25"/>
        <v>90</v>
      </c>
      <c r="B100" s="115" t="s">
        <v>370</v>
      </c>
      <c r="C100" s="4"/>
      <c r="D100" s="4"/>
      <c r="E100" s="74" t="s">
        <v>376</v>
      </c>
      <c r="F100" s="74" t="s">
        <v>41</v>
      </c>
      <c r="G100" s="180" t="s">
        <v>372</v>
      </c>
      <c r="H100" s="57"/>
      <c r="I100" s="88"/>
      <c r="J100" s="411"/>
      <c r="K100" s="110">
        <f t="shared" si="17"/>
        <v>0</v>
      </c>
      <c r="L100" s="166">
        <v>1</v>
      </c>
      <c r="M100" s="411"/>
      <c r="N100" s="411"/>
      <c r="O100" s="110">
        <f t="shared" si="18"/>
        <v>1</v>
      </c>
      <c r="P100" s="236"/>
      <c r="Q100" s="419"/>
      <c r="R100" s="419"/>
      <c r="S100" s="237">
        <f t="shared" si="19"/>
        <v>0</v>
      </c>
      <c r="T100" s="236"/>
      <c r="U100" s="236"/>
      <c r="V100" s="236"/>
      <c r="W100" s="237">
        <f t="shared" si="20"/>
        <v>0</v>
      </c>
      <c r="X100" s="211"/>
      <c r="Y100" s="211"/>
      <c r="Z100" s="211"/>
      <c r="AA100" s="237">
        <f t="shared" si="21"/>
        <v>0</v>
      </c>
      <c r="AB100" s="351"/>
      <c r="AC100" s="352"/>
      <c r="AD100" s="351"/>
      <c r="AE100" s="237">
        <f t="shared" si="22"/>
        <v>0</v>
      </c>
      <c r="AF100" s="211"/>
      <c r="AG100" s="211"/>
      <c r="AH100" s="211"/>
      <c r="AI100" s="237">
        <f t="shared" si="23"/>
        <v>0</v>
      </c>
      <c r="AJ100" s="238">
        <f t="shared" si="24"/>
        <v>1</v>
      </c>
    </row>
    <row r="101" spans="1:36" s="5" customFormat="1" ht="46.5" customHeight="1">
      <c r="A101" s="97">
        <f t="shared" si="25"/>
        <v>91</v>
      </c>
      <c r="B101" s="115" t="s">
        <v>401</v>
      </c>
      <c r="C101" s="4">
        <v>1988</v>
      </c>
      <c r="D101" s="4" t="s">
        <v>69</v>
      </c>
      <c r="E101" s="74" t="s">
        <v>677</v>
      </c>
      <c r="F101" s="74" t="s">
        <v>41</v>
      </c>
      <c r="G101" s="180" t="s">
        <v>57</v>
      </c>
      <c r="H101" s="57"/>
      <c r="I101" s="88"/>
      <c r="J101" s="411"/>
      <c r="K101" s="110">
        <f t="shared" si="17"/>
        <v>0</v>
      </c>
      <c r="L101" s="166"/>
      <c r="M101" s="166"/>
      <c r="N101" s="166"/>
      <c r="O101" s="110">
        <f t="shared" si="18"/>
        <v>0</v>
      </c>
      <c r="P101" s="166"/>
      <c r="Q101" s="166"/>
      <c r="R101" s="166"/>
      <c r="S101" s="237">
        <f t="shared" si="19"/>
        <v>0</v>
      </c>
      <c r="T101" s="236"/>
      <c r="U101" s="236"/>
      <c r="V101" s="236">
        <v>1</v>
      </c>
      <c r="W101" s="237">
        <f t="shared" si="20"/>
        <v>1</v>
      </c>
      <c r="X101" s="211"/>
      <c r="Y101" s="211"/>
      <c r="Z101" s="211"/>
      <c r="AA101" s="237">
        <f t="shared" si="21"/>
        <v>0</v>
      </c>
      <c r="AB101" s="351"/>
      <c r="AC101" s="352"/>
      <c r="AD101" s="351"/>
      <c r="AE101" s="237">
        <f t="shared" si="22"/>
        <v>0</v>
      </c>
      <c r="AF101" s="211"/>
      <c r="AG101" s="211"/>
      <c r="AH101" s="211"/>
      <c r="AI101" s="237">
        <f t="shared" si="23"/>
        <v>0</v>
      </c>
      <c r="AJ101" s="238">
        <f t="shared" si="24"/>
        <v>1</v>
      </c>
    </row>
    <row r="102" spans="1:36" s="5" customFormat="1" ht="46.5" customHeight="1">
      <c r="A102" s="97">
        <f t="shared" si="25"/>
        <v>92</v>
      </c>
      <c r="B102" s="115" t="s">
        <v>509</v>
      </c>
      <c r="C102" s="4">
        <v>1971</v>
      </c>
      <c r="D102" s="4" t="s">
        <v>4</v>
      </c>
      <c r="E102" s="74" t="s">
        <v>510</v>
      </c>
      <c r="F102" s="74" t="s">
        <v>41</v>
      </c>
      <c r="G102" s="180" t="s">
        <v>511</v>
      </c>
      <c r="H102" s="57"/>
      <c r="I102" s="88"/>
      <c r="J102" s="411"/>
      <c r="K102" s="110">
        <f t="shared" si="17"/>
        <v>0</v>
      </c>
      <c r="L102" s="166"/>
      <c r="M102" s="166"/>
      <c r="N102" s="166"/>
      <c r="O102" s="110">
        <f t="shared" si="18"/>
        <v>0</v>
      </c>
      <c r="P102" s="166">
        <v>1</v>
      </c>
      <c r="Q102" s="166"/>
      <c r="R102" s="166"/>
      <c r="S102" s="237">
        <f t="shared" si="19"/>
        <v>1</v>
      </c>
      <c r="T102" s="236"/>
      <c r="U102" s="236"/>
      <c r="V102" s="236"/>
      <c r="W102" s="237">
        <f t="shared" si="20"/>
        <v>0</v>
      </c>
      <c r="X102" s="211"/>
      <c r="Y102" s="211"/>
      <c r="Z102" s="211"/>
      <c r="AA102" s="237">
        <f t="shared" si="21"/>
        <v>0</v>
      </c>
      <c r="AB102" s="351"/>
      <c r="AC102" s="352"/>
      <c r="AD102" s="351"/>
      <c r="AE102" s="237">
        <f t="shared" si="22"/>
        <v>0</v>
      </c>
      <c r="AF102" s="211"/>
      <c r="AG102" s="211"/>
      <c r="AH102" s="211"/>
      <c r="AI102" s="237">
        <f t="shared" si="23"/>
        <v>0</v>
      </c>
      <c r="AJ102" s="238">
        <f t="shared" si="24"/>
        <v>1</v>
      </c>
    </row>
    <row r="103" spans="1:36" ht="54.75" customHeight="1">
      <c r="A103" s="97">
        <f t="shared" si="25"/>
        <v>93</v>
      </c>
      <c r="B103" s="216" t="s">
        <v>366</v>
      </c>
      <c r="C103" s="91">
        <v>1968</v>
      </c>
      <c r="D103" s="91" t="s">
        <v>11</v>
      </c>
      <c r="E103" s="90" t="s">
        <v>375</v>
      </c>
      <c r="F103" s="90" t="s">
        <v>359</v>
      </c>
      <c r="G103" s="181" t="s">
        <v>368</v>
      </c>
      <c r="H103" s="57"/>
      <c r="I103" s="88"/>
      <c r="J103" s="411"/>
      <c r="K103" s="110">
        <f t="shared" si="17"/>
        <v>0</v>
      </c>
      <c r="L103" s="166">
        <v>1</v>
      </c>
      <c r="M103" s="411"/>
      <c r="N103" s="411"/>
      <c r="O103" s="110">
        <f t="shared" si="18"/>
        <v>1</v>
      </c>
      <c r="P103" s="236"/>
      <c r="Q103" s="419"/>
      <c r="R103" s="419"/>
      <c r="S103" s="237">
        <f t="shared" si="19"/>
        <v>0</v>
      </c>
      <c r="T103" s="236"/>
      <c r="U103" s="236"/>
      <c r="V103" s="236"/>
      <c r="W103" s="237">
        <f t="shared" si="20"/>
        <v>0</v>
      </c>
      <c r="X103" s="211"/>
      <c r="Y103" s="211"/>
      <c r="Z103" s="211"/>
      <c r="AA103" s="237">
        <f t="shared" si="21"/>
        <v>0</v>
      </c>
      <c r="AB103" s="351"/>
      <c r="AC103" s="352"/>
      <c r="AD103" s="351"/>
      <c r="AE103" s="237">
        <f t="shared" si="22"/>
        <v>0</v>
      </c>
      <c r="AF103" s="211"/>
      <c r="AG103" s="211"/>
      <c r="AH103" s="211"/>
      <c r="AI103" s="237">
        <f t="shared" si="23"/>
        <v>0</v>
      </c>
      <c r="AJ103" s="238">
        <f t="shared" si="24"/>
        <v>1</v>
      </c>
    </row>
    <row r="104" spans="1:36" ht="54.75" customHeight="1">
      <c r="A104" s="97">
        <f t="shared" si="25"/>
        <v>94</v>
      </c>
      <c r="B104" s="159" t="s">
        <v>64</v>
      </c>
      <c r="C104" s="159">
        <v>1991</v>
      </c>
      <c r="D104" s="159" t="s">
        <v>11</v>
      </c>
      <c r="E104" s="159" t="s">
        <v>173</v>
      </c>
      <c r="F104" s="159" t="s">
        <v>27</v>
      </c>
      <c r="G104" s="182" t="s">
        <v>28</v>
      </c>
      <c r="H104" s="57"/>
      <c r="I104" s="88"/>
      <c r="J104" s="411"/>
      <c r="K104" s="110">
        <f t="shared" si="17"/>
        <v>0</v>
      </c>
      <c r="L104" s="166"/>
      <c r="M104" s="166"/>
      <c r="N104" s="166"/>
      <c r="O104" s="110">
        <f t="shared" si="18"/>
        <v>0</v>
      </c>
      <c r="P104" s="236">
        <v>1</v>
      </c>
      <c r="Q104" s="419"/>
      <c r="R104" s="419"/>
      <c r="S104" s="237">
        <f t="shared" si="19"/>
        <v>1</v>
      </c>
      <c r="T104" s="236"/>
      <c r="U104" s="236"/>
      <c r="V104" s="236"/>
      <c r="W104" s="237">
        <f t="shared" si="20"/>
        <v>0</v>
      </c>
      <c r="X104" s="211"/>
      <c r="Y104" s="211"/>
      <c r="Z104" s="211"/>
      <c r="AA104" s="237">
        <f t="shared" si="21"/>
        <v>0</v>
      </c>
      <c r="AB104" s="351"/>
      <c r="AC104" s="352"/>
      <c r="AD104" s="351"/>
      <c r="AE104" s="237">
        <f t="shared" si="22"/>
        <v>0</v>
      </c>
      <c r="AF104" s="211"/>
      <c r="AG104" s="211"/>
      <c r="AH104" s="211"/>
      <c r="AI104" s="237">
        <f t="shared" si="23"/>
        <v>0</v>
      </c>
      <c r="AJ104" s="238">
        <f t="shared" si="24"/>
        <v>1</v>
      </c>
    </row>
    <row r="105" spans="1:36" ht="54.75" customHeight="1">
      <c r="A105" s="96"/>
      <c r="B105" s="66"/>
      <c r="C105" s="66"/>
      <c r="D105" s="66"/>
      <c r="E105" s="66"/>
      <c r="F105" s="66"/>
      <c r="G105" s="185"/>
      <c r="H105" s="107"/>
      <c r="I105" s="108"/>
      <c r="J105" s="415"/>
      <c r="K105" s="109"/>
      <c r="L105" s="417"/>
      <c r="M105" s="415"/>
      <c r="N105" s="415"/>
      <c r="O105" s="109"/>
      <c r="P105" s="152"/>
      <c r="T105" s="152"/>
      <c r="X105" s="152"/>
      <c r="AB105" s="152"/>
      <c r="AF105" s="152"/>
    </row>
    <row r="106" spans="1:36" ht="27.75">
      <c r="A106" s="69"/>
      <c r="B106" s="150"/>
      <c r="C106" s="69"/>
      <c r="D106" s="69"/>
      <c r="E106" s="104" t="s">
        <v>260</v>
      </c>
      <c r="F106" s="347"/>
      <c r="G106" s="186" t="s">
        <v>278</v>
      </c>
      <c r="H106" s="69"/>
      <c r="I106" s="69"/>
      <c r="J106" s="178"/>
      <c r="L106" s="178"/>
      <c r="M106" s="178"/>
      <c r="N106" s="178"/>
    </row>
    <row r="107" spans="1:36" ht="12" customHeight="1">
      <c r="E107" s="105"/>
      <c r="F107" s="348"/>
      <c r="G107" s="51"/>
    </row>
    <row r="108" spans="1:36" ht="27.75">
      <c r="E108" s="105" t="s">
        <v>261</v>
      </c>
      <c r="F108" s="348"/>
      <c r="G108" s="51" t="s">
        <v>262</v>
      </c>
    </row>
  </sheetData>
  <sortState ref="B9:AJ102">
    <sortCondition descending="1" ref="AJ9:AJ102"/>
  </sortState>
  <mergeCells count="29">
    <mergeCell ref="F9:F10"/>
    <mergeCell ref="G9:G10"/>
    <mergeCell ref="H9:J9"/>
    <mergeCell ref="K9:K10"/>
    <mergeCell ref="A9:A10"/>
    <mergeCell ref="B9:B10"/>
    <mergeCell ref="C9:C10"/>
    <mergeCell ref="D9:D10"/>
    <mergeCell ref="A6:AD6"/>
    <mergeCell ref="A2:G2"/>
    <mergeCell ref="A4:G4"/>
    <mergeCell ref="A5:AC5"/>
    <mergeCell ref="A3:AB3"/>
    <mergeCell ref="A1:AB1"/>
    <mergeCell ref="T9:V9"/>
    <mergeCell ref="AJ9:AJ10"/>
    <mergeCell ref="S9:S10"/>
    <mergeCell ref="E9:E10"/>
    <mergeCell ref="L9:N9"/>
    <mergeCell ref="O9:O10"/>
    <mergeCell ref="P9:R9"/>
    <mergeCell ref="W9:W10"/>
    <mergeCell ref="X9:Z9"/>
    <mergeCell ref="AA9:AA10"/>
    <mergeCell ref="AB9:AD9"/>
    <mergeCell ref="AE9:AE10"/>
    <mergeCell ref="AF9:AH9"/>
    <mergeCell ref="AI9:AI10"/>
    <mergeCell ref="B7:AD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03"/>
  <sheetViews>
    <sheetView view="pageBreakPreview" zoomScale="33" zoomScaleNormal="100" zoomScaleSheetLayoutView="33" workbookViewId="0">
      <selection activeCell="A7" sqref="A7:XFD8"/>
    </sheetView>
  </sheetViews>
  <sheetFormatPr defaultRowHeight="27"/>
  <cols>
    <col min="1" max="1" width="10.85546875" style="5" customWidth="1"/>
    <col min="2" max="2" width="57.42578125" style="6" customWidth="1"/>
    <col min="3" max="3" width="14.7109375" style="5" customWidth="1"/>
    <col min="4" max="4" width="14.5703125" style="5" customWidth="1"/>
    <col min="5" max="5" width="46.5703125" style="5" customWidth="1"/>
    <col min="6" max="6" width="51.85546875" style="49" customWidth="1"/>
    <col min="7" max="7" width="44.42578125" style="5" customWidth="1"/>
    <col min="8" max="9" width="9.140625" style="5"/>
    <col min="10" max="10" width="9.140625" style="170"/>
    <col min="11" max="11" width="9.140625" style="5"/>
    <col min="12" max="14" width="9.140625" style="170"/>
    <col min="15" max="15" width="9.140625" style="5"/>
    <col min="16" max="18" width="10.85546875" style="170" bestFit="1" customWidth="1"/>
    <col min="19" max="19" width="9.140625" style="5"/>
    <col min="20" max="22" width="10.85546875" style="170" bestFit="1" customWidth="1"/>
    <col min="23" max="23" width="9.140625" style="5"/>
    <col min="24" max="26" width="10.85546875" style="170" bestFit="1" customWidth="1"/>
    <col min="27" max="27" width="9.140625" style="5"/>
    <col min="28" max="28" width="10.5703125" style="170" customWidth="1"/>
    <col min="29" max="29" width="10.85546875" style="5" bestFit="1" customWidth="1"/>
    <col min="30" max="30" width="10.85546875" style="170" bestFit="1" customWidth="1"/>
    <col min="31" max="31" width="9.140625" style="5"/>
    <col min="32" max="33" width="10.85546875" style="5" bestFit="1" customWidth="1"/>
    <col min="34" max="34" width="10.85546875" style="170" bestFit="1" customWidth="1"/>
    <col min="35" max="16384" width="9.140625" style="5"/>
  </cols>
  <sheetData>
    <row r="1" spans="1:36" s="1" customFormat="1" ht="33.75" customHeight="1">
      <c r="A1" s="687" t="s">
        <v>206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H1" s="168"/>
    </row>
    <row r="2" spans="1:36" s="1" customFormat="1" ht="24" customHeight="1">
      <c r="A2" s="687"/>
      <c r="B2" s="688"/>
      <c r="C2" s="688"/>
      <c r="D2" s="688"/>
      <c r="E2" s="688"/>
      <c r="F2" s="688"/>
      <c r="G2" s="688"/>
      <c r="H2" s="46"/>
      <c r="I2" s="46"/>
      <c r="J2" s="547"/>
      <c r="K2" s="46"/>
      <c r="L2" s="547"/>
      <c r="M2" s="547"/>
      <c r="N2" s="547"/>
      <c r="O2" s="46"/>
      <c r="P2" s="547"/>
      <c r="Q2" s="547"/>
      <c r="R2" s="547"/>
      <c r="S2" s="46"/>
      <c r="T2" s="547"/>
      <c r="U2" s="547"/>
      <c r="V2" s="547"/>
      <c r="W2" s="46"/>
      <c r="X2" s="547"/>
      <c r="Y2" s="547"/>
      <c r="Z2" s="547"/>
      <c r="AA2" s="46"/>
      <c r="AB2" s="547"/>
      <c r="AC2" s="46"/>
      <c r="AD2" s="547"/>
      <c r="AH2" s="168"/>
    </row>
    <row r="3" spans="1:36" s="1" customFormat="1" ht="30" customHeight="1">
      <c r="A3" s="689" t="s">
        <v>457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46"/>
      <c r="AD3" s="547"/>
      <c r="AH3" s="168"/>
    </row>
    <row r="4" spans="1:36" s="1" customFormat="1" ht="27" customHeight="1">
      <c r="A4" s="689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46"/>
      <c r="AD4" s="547"/>
      <c r="AH4" s="168"/>
    </row>
    <row r="5" spans="1:36" s="1" customFormat="1" ht="37.5" customHeight="1">
      <c r="A5" s="689" t="s">
        <v>458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547"/>
      <c r="AC5" s="46"/>
      <c r="AD5" s="547"/>
      <c r="AH5" s="168"/>
    </row>
    <row r="6" spans="1:36" s="1" customFormat="1" ht="48.75" customHeight="1">
      <c r="A6" s="686" t="s">
        <v>600</v>
      </c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6"/>
      <c r="AA6" s="686"/>
      <c r="AB6" s="686"/>
      <c r="AC6" s="686"/>
      <c r="AD6" s="686"/>
      <c r="AH6" s="168"/>
    </row>
    <row r="7" spans="1:36" s="1" customFormat="1" ht="28.5" customHeight="1">
      <c r="A7" s="428"/>
      <c r="B7" s="564" t="s">
        <v>866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64"/>
      <c r="AD7" s="564"/>
    </row>
    <row r="8" spans="1:36" s="1" customFormat="1" ht="46.5" customHeight="1">
      <c r="A8" s="428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</row>
    <row r="9" spans="1:36" s="1" customFormat="1" ht="46.5" customHeight="1">
      <c r="A9" s="434"/>
      <c r="B9" s="434"/>
      <c r="C9" s="43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434"/>
      <c r="Y9" s="434"/>
      <c r="Z9" s="434"/>
      <c r="AA9" s="434"/>
      <c r="AB9" s="434"/>
      <c r="AC9" s="434"/>
      <c r="AD9" s="434"/>
    </row>
    <row r="10" spans="1:36" s="1" customFormat="1" ht="62.25" customHeight="1" thickBot="1">
      <c r="A10" s="428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H10" s="168"/>
    </row>
    <row r="11" spans="1:36" s="2" customFormat="1" ht="22.5" customHeight="1">
      <c r="A11" s="572" t="s">
        <v>259</v>
      </c>
      <c r="B11" s="568" t="s">
        <v>209</v>
      </c>
      <c r="C11" s="568" t="s">
        <v>210</v>
      </c>
      <c r="D11" s="568" t="s">
        <v>0</v>
      </c>
      <c r="E11" s="568" t="s">
        <v>1</v>
      </c>
      <c r="F11" s="665" t="s">
        <v>2</v>
      </c>
      <c r="G11" s="570" t="s">
        <v>3</v>
      </c>
      <c r="H11" s="677" t="s">
        <v>211</v>
      </c>
      <c r="I11" s="677"/>
      <c r="J11" s="677"/>
      <c r="K11" s="661" t="s">
        <v>301</v>
      </c>
      <c r="L11" s="598" t="s">
        <v>325</v>
      </c>
      <c r="M11" s="598"/>
      <c r="N11" s="598"/>
      <c r="O11" s="592" t="s">
        <v>345</v>
      </c>
      <c r="P11" s="598" t="s">
        <v>459</v>
      </c>
      <c r="Q11" s="598"/>
      <c r="R11" s="598"/>
      <c r="S11" s="592" t="s">
        <v>460</v>
      </c>
      <c r="T11" s="598" t="s">
        <v>604</v>
      </c>
      <c r="U11" s="598"/>
      <c r="V11" s="598"/>
      <c r="W11" s="592" t="s">
        <v>605</v>
      </c>
      <c r="X11" s="598" t="s">
        <v>699</v>
      </c>
      <c r="Y11" s="598"/>
      <c r="Z11" s="598"/>
      <c r="AA11" s="592" t="s">
        <v>727</v>
      </c>
      <c r="AB11" s="677" t="s">
        <v>729</v>
      </c>
      <c r="AC11" s="677"/>
      <c r="AD11" s="677"/>
      <c r="AE11" s="592" t="s">
        <v>730</v>
      </c>
      <c r="AF11" s="677" t="s">
        <v>731</v>
      </c>
      <c r="AG11" s="677"/>
      <c r="AH11" s="677"/>
      <c r="AI11" s="592" t="s">
        <v>732</v>
      </c>
      <c r="AJ11" s="690" t="s">
        <v>694</v>
      </c>
    </row>
    <row r="12" spans="1:36" s="2" customFormat="1" ht="104.25" customHeight="1" thickBot="1">
      <c r="A12" s="667"/>
      <c r="B12" s="569"/>
      <c r="C12" s="569"/>
      <c r="D12" s="569"/>
      <c r="E12" s="569"/>
      <c r="F12" s="666"/>
      <c r="G12" s="571"/>
      <c r="H12" s="205" t="s">
        <v>298</v>
      </c>
      <c r="I12" s="205" t="s">
        <v>293</v>
      </c>
      <c r="J12" s="409" t="s">
        <v>294</v>
      </c>
      <c r="K12" s="662"/>
      <c r="L12" s="153">
        <v>41376</v>
      </c>
      <c r="M12" s="416">
        <v>41377</v>
      </c>
      <c r="N12" s="416">
        <v>41378</v>
      </c>
      <c r="O12" s="599"/>
      <c r="P12" s="153">
        <v>41425</v>
      </c>
      <c r="Q12" s="153">
        <v>41426</v>
      </c>
      <c r="R12" s="153">
        <v>41427</v>
      </c>
      <c r="S12" s="599"/>
      <c r="T12" s="153">
        <v>41460</v>
      </c>
      <c r="U12" s="153">
        <v>41461</v>
      </c>
      <c r="V12" s="153">
        <v>41462</v>
      </c>
      <c r="W12" s="599"/>
      <c r="X12" s="153" t="s">
        <v>696</v>
      </c>
      <c r="Y12" s="153" t="s">
        <v>704</v>
      </c>
      <c r="Z12" s="153" t="s">
        <v>705</v>
      </c>
      <c r="AA12" s="599"/>
      <c r="AB12" s="153" t="s">
        <v>768</v>
      </c>
      <c r="AC12" s="153" t="s">
        <v>804</v>
      </c>
      <c r="AD12" s="153" t="s">
        <v>805</v>
      </c>
      <c r="AE12" s="599"/>
      <c r="AF12" s="153"/>
      <c r="AG12" s="153"/>
      <c r="AH12" s="153"/>
      <c r="AI12" s="599"/>
      <c r="AJ12" s="690"/>
    </row>
    <row r="13" spans="1:36" s="3" customFormat="1" ht="51" customHeight="1" thickBot="1">
      <c r="A13" s="535">
        <v>1</v>
      </c>
      <c r="B13" s="539" t="s">
        <v>502</v>
      </c>
      <c r="C13" s="8">
        <v>1967</v>
      </c>
      <c r="D13" s="8" t="s">
        <v>343</v>
      </c>
      <c r="E13" s="253" t="s">
        <v>503</v>
      </c>
      <c r="F13" s="253" t="s">
        <v>504</v>
      </c>
      <c r="G13" s="229" t="s">
        <v>57</v>
      </c>
      <c r="H13" s="229"/>
      <c r="I13" s="339"/>
      <c r="J13" s="410"/>
      <c r="K13" s="340">
        <f t="shared" ref="K13:K44" si="0">J13+I13+H13</f>
        <v>0</v>
      </c>
      <c r="L13" s="502"/>
      <c r="M13" s="502"/>
      <c r="N13" s="502"/>
      <c r="O13" s="340">
        <f t="shared" ref="O13:O44" si="1">N13+M13+L13</f>
        <v>0</v>
      </c>
      <c r="P13" s="502">
        <v>14</v>
      </c>
      <c r="Q13" s="502">
        <v>7</v>
      </c>
      <c r="R13" s="502">
        <v>10</v>
      </c>
      <c r="S13" s="340">
        <f t="shared" ref="S13:S44" si="2">R13+Q13+P13</f>
        <v>31</v>
      </c>
      <c r="T13" s="502">
        <v>9</v>
      </c>
      <c r="U13" s="502">
        <v>8</v>
      </c>
      <c r="V13" s="502">
        <v>2</v>
      </c>
      <c r="W13" s="340">
        <f t="shared" ref="W13:W44" si="3">V13+U13+T13</f>
        <v>19</v>
      </c>
      <c r="X13" s="502">
        <v>12</v>
      </c>
      <c r="Y13" s="502">
        <v>8</v>
      </c>
      <c r="Z13" s="502">
        <v>4</v>
      </c>
      <c r="AA13" s="340">
        <f t="shared" ref="AA13:AA44" si="4">Z13+Y13+X13</f>
        <v>24</v>
      </c>
      <c r="AB13" s="540">
        <v>13</v>
      </c>
      <c r="AC13" s="541">
        <v>10</v>
      </c>
      <c r="AD13" s="541">
        <v>7</v>
      </c>
      <c r="AE13" s="340">
        <f t="shared" ref="AE13:AE44" si="5">AD13+AC13+AB13</f>
        <v>30</v>
      </c>
      <c r="AF13" s="229"/>
      <c r="AG13" s="229"/>
      <c r="AH13" s="229"/>
      <c r="AI13" s="340">
        <f t="shared" ref="AI13:AI44" si="6">AH13+AG13+AF13</f>
        <v>0</v>
      </c>
      <c r="AJ13" s="301">
        <f t="shared" ref="AJ13:AJ44" si="7">AI13+AE13+AA13+W13+S13+O13+K13</f>
        <v>104</v>
      </c>
    </row>
    <row r="14" spans="1:36" s="3" customFormat="1" ht="51" customHeight="1" thickBot="1">
      <c r="A14" s="535">
        <f>A13+1</f>
        <v>2</v>
      </c>
      <c r="B14" s="442" t="s">
        <v>27</v>
      </c>
      <c r="C14" s="4">
        <v>1979</v>
      </c>
      <c r="D14" s="4"/>
      <c r="E14" s="74" t="s">
        <v>29</v>
      </c>
      <c r="F14" s="74" t="s">
        <v>41</v>
      </c>
      <c r="G14" s="111" t="s">
        <v>28</v>
      </c>
      <c r="H14" s="111">
        <v>9</v>
      </c>
      <c r="I14" s="88">
        <v>10</v>
      </c>
      <c r="J14" s="411">
        <v>12</v>
      </c>
      <c r="K14" s="110">
        <f t="shared" si="0"/>
        <v>31</v>
      </c>
      <c r="L14" s="503">
        <v>8</v>
      </c>
      <c r="M14" s="503">
        <v>14</v>
      </c>
      <c r="N14" s="503"/>
      <c r="O14" s="110">
        <f t="shared" si="1"/>
        <v>22</v>
      </c>
      <c r="P14" s="503"/>
      <c r="Q14" s="503"/>
      <c r="R14" s="503"/>
      <c r="S14" s="110">
        <f t="shared" si="2"/>
        <v>0</v>
      </c>
      <c r="T14" s="503"/>
      <c r="U14" s="503"/>
      <c r="V14" s="503"/>
      <c r="W14" s="110">
        <f t="shared" si="3"/>
        <v>0</v>
      </c>
      <c r="X14" s="503">
        <v>14</v>
      </c>
      <c r="Y14" s="503"/>
      <c r="Z14" s="503">
        <v>11</v>
      </c>
      <c r="AA14" s="110">
        <f t="shared" si="4"/>
        <v>25</v>
      </c>
      <c r="AB14" s="322">
        <v>14</v>
      </c>
      <c r="AC14" s="323"/>
      <c r="AD14" s="323">
        <v>11</v>
      </c>
      <c r="AE14" s="110">
        <f t="shared" si="5"/>
        <v>25</v>
      </c>
      <c r="AF14" s="111"/>
      <c r="AG14" s="111"/>
      <c r="AH14" s="111"/>
      <c r="AI14" s="110">
        <f t="shared" si="6"/>
        <v>0</v>
      </c>
      <c r="AJ14" s="302">
        <f t="shared" si="7"/>
        <v>103</v>
      </c>
    </row>
    <row r="15" spans="1:36" s="3" customFormat="1" ht="51" customHeight="1" thickBot="1">
      <c r="A15" s="535">
        <f t="shared" ref="A15:A79" si="8">A14+1</f>
        <v>3</v>
      </c>
      <c r="B15" s="442" t="s">
        <v>36</v>
      </c>
      <c r="C15" s="4">
        <v>1987</v>
      </c>
      <c r="D15" s="4" t="s">
        <v>4</v>
      </c>
      <c r="E15" s="74" t="s">
        <v>346</v>
      </c>
      <c r="F15" s="74" t="s">
        <v>38</v>
      </c>
      <c r="G15" s="111" t="s">
        <v>39</v>
      </c>
      <c r="H15" s="111"/>
      <c r="I15" s="88"/>
      <c r="J15" s="411"/>
      <c r="K15" s="110">
        <f t="shared" si="0"/>
        <v>0</v>
      </c>
      <c r="L15" s="503">
        <v>6</v>
      </c>
      <c r="M15" s="503">
        <v>15</v>
      </c>
      <c r="N15" s="503">
        <v>11</v>
      </c>
      <c r="O15" s="110">
        <f t="shared" si="1"/>
        <v>32</v>
      </c>
      <c r="P15" s="503">
        <v>16</v>
      </c>
      <c r="Q15" s="503">
        <v>6</v>
      </c>
      <c r="R15" s="503">
        <v>14</v>
      </c>
      <c r="S15" s="110">
        <f t="shared" si="2"/>
        <v>36</v>
      </c>
      <c r="T15" s="503"/>
      <c r="U15" s="503"/>
      <c r="V15" s="503"/>
      <c r="W15" s="110">
        <f t="shared" si="3"/>
        <v>0</v>
      </c>
      <c r="X15" s="503"/>
      <c r="Y15" s="503">
        <v>9</v>
      </c>
      <c r="Z15" s="503">
        <v>8</v>
      </c>
      <c r="AA15" s="110">
        <f t="shared" si="4"/>
        <v>17</v>
      </c>
      <c r="AB15" s="322"/>
      <c r="AC15" s="323">
        <v>4</v>
      </c>
      <c r="AD15" s="323">
        <v>9</v>
      </c>
      <c r="AE15" s="110">
        <f t="shared" si="5"/>
        <v>13</v>
      </c>
      <c r="AF15" s="111"/>
      <c r="AG15" s="111"/>
      <c r="AH15" s="111"/>
      <c r="AI15" s="110">
        <f t="shared" si="6"/>
        <v>0</v>
      </c>
      <c r="AJ15" s="302">
        <f t="shared" si="7"/>
        <v>98</v>
      </c>
    </row>
    <row r="16" spans="1:36" s="3" customFormat="1" ht="51" customHeight="1" thickBot="1">
      <c r="A16" s="535">
        <f t="shared" si="8"/>
        <v>4</v>
      </c>
      <c r="B16" s="442" t="s">
        <v>27</v>
      </c>
      <c r="C16" s="4">
        <v>1979</v>
      </c>
      <c r="D16" s="4"/>
      <c r="E16" s="74" t="s">
        <v>231</v>
      </c>
      <c r="F16" s="74" t="s">
        <v>41</v>
      </c>
      <c r="G16" s="111" t="s">
        <v>28</v>
      </c>
      <c r="H16" s="111"/>
      <c r="I16" s="88"/>
      <c r="J16" s="411"/>
      <c r="K16" s="110">
        <f t="shared" si="0"/>
        <v>0</v>
      </c>
      <c r="L16" s="503">
        <v>9</v>
      </c>
      <c r="M16" s="503"/>
      <c r="N16" s="503">
        <v>10</v>
      </c>
      <c r="O16" s="110">
        <f t="shared" si="1"/>
        <v>19</v>
      </c>
      <c r="P16" s="503"/>
      <c r="Q16" s="503">
        <v>16</v>
      </c>
      <c r="R16" s="503">
        <v>13</v>
      </c>
      <c r="S16" s="110">
        <f t="shared" si="2"/>
        <v>29</v>
      </c>
      <c r="T16" s="503"/>
      <c r="U16" s="503"/>
      <c r="V16" s="503"/>
      <c r="W16" s="110">
        <f t="shared" si="3"/>
        <v>0</v>
      </c>
      <c r="X16" s="503"/>
      <c r="Y16" s="503">
        <v>12</v>
      </c>
      <c r="Z16" s="503">
        <v>9</v>
      </c>
      <c r="AA16" s="110">
        <f t="shared" si="4"/>
        <v>21</v>
      </c>
      <c r="AB16" s="322"/>
      <c r="AC16" s="323">
        <v>12</v>
      </c>
      <c r="AD16" s="323">
        <v>12</v>
      </c>
      <c r="AE16" s="110">
        <f t="shared" si="5"/>
        <v>24</v>
      </c>
      <c r="AF16" s="111"/>
      <c r="AG16" s="111"/>
      <c r="AH16" s="111"/>
      <c r="AI16" s="110">
        <f t="shared" si="6"/>
        <v>0</v>
      </c>
      <c r="AJ16" s="302">
        <f t="shared" si="7"/>
        <v>93</v>
      </c>
    </row>
    <row r="17" spans="1:36" customFormat="1" ht="47.25" thickBot="1">
      <c r="A17" s="535">
        <f t="shared" si="8"/>
        <v>5</v>
      </c>
      <c r="B17" s="542" t="s">
        <v>27</v>
      </c>
      <c r="C17" s="159">
        <v>1979</v>
      </c>
      <c r="D17" s="159"/>
      <c r="E17" s="160" t="s">
        <v>30</v>
      </c>
      <c r="F17" s="160" t="s">
        <v>41</v>
      </c>
      <c r="G17" s="199" t="s">
        <v>28</v>
      </c>
      <c r="H17" s="111">
        <v>14</v>
      </c>
      <c r="I17" s="88">
        <v>16</v>
      </c>
      <c r="J17" s="411">
        <v>14</v>
      </c>
      <c r="K17" s="110">
        <f t="shared" si="0"/>
        <v>44</v>
      </c>
      <c r="L17" s="503">
        <v>0</v>
      </c>
      <c r="M17" s="503">
        <v>12</v>
      </c>
      <c r="N17" s="503">
        <v>12</v>
      </c>
      <c r="O17" s="110">
        <f t="shared" si="1"/>
        <v>24</v>
      </c>
      <c r="P17" s="503"/>
      <c r="Q17" s="503">
        <v>9</v>
      </c>
      <c r="R17" s="503"/>
      <c r="S17" s="110">
        <f t="shared" si="2"/>
        <v>9</v>
      </c>
      <c r="T17" s="503"/>
      <c r="U17" s="503"/>
      <c r="V17" s="503"/>
      <c r="W17" s="110">
        <f t="shared" si="3"/>
        <v>0</v>
      </c>
      <c r="X17" s="503"/>
      <c r="Y17" s="503"/>
      <c r="Z17" s="503"/>
      <c r="AA17" s="110">
        <f t="shared" si="4"/>
        <v>0</v>
      </c>
      <c r="AB17" s="322"/>
      <c r="AC17" s="323"/>
      <c r="AD17" s="323"/>
      <c r="AE17" s="110">
        <f t="shared" si="5"/>
        <v>0</v>
      </c>
      <c r="AF17" s="111"/>
      <c r="AG17" s="111"/>
      <c r="AH17" s="111"/>
      <c r="AI17" s="110">
        <f t="shared" si="6"/>
        <v>0</v>
      </c>
      <c r="AJ17" s="302">
        <f t="shared" si="7"/>
        <v>77</v>
      </c>
    </row>
    <row r="18" spans="1:36" customFormat="1" ht="73.5" customHeight="1" thickBot="1">
      <c r="A18" s="535">
        <f t="shared" si="8"/>
        <v>6</v>
      </c>
      <c r="B18" s="542" t="s">
        <v>14</v>
      </c>
      <c r="C18" s="159">
        <v>1989</v>
      </c>
      <c r="D18" s="159" t="s">
        <v>11</v>
      </c>
      <c r="E18" s="160" t="s">
        <v>728</v>
      </c>
      <c r="F18" s="160" t="s">
        <v>243</v>
      </c>
      <c r="G18" s="199" t="s">
        <v>128</v>
      </c>
      <c r="H18" s="111"/>
      <c r="I18" s="88">
        <v>13</v>
      </c>
      <c r="J18" s="411">
        <v>6</v>
      </c>
      <c r="K18" s="110">
        <f t="shared" si="0"/>
        <v>19</v>
      </c>
      <c r="L18" s="503"/>
      <c r="M18" s="503"/>
      <c r="N18" s="503"/>
      <c r="O18" s="110">
        <f t="shared" si="1"/>
        <v>0</v>
      </c>
      <c r="P18" s="503"/>
      <c r="Q18" s="503"/>
      <c r="R18" s="503"/>
      <c r="S18" s="110">
        <f t="shared" si="2"/>
        <v>0</v>
      </c>
      <c r="T18" s="503"/>
      <c r="U18" s="503"/>
      <c r="V18" s="503"/>
      <c r="W18" s="110">
        <f t="shared" si="3"/>
        <v>0</v>
      </c>
      <c r="X18" s="503">
        <v>16</v>
      </c>
      <c r="Y18" s="503">
        <v>11</v>
      </c>
      <c r="Z18" s="503">
        <v>10</v>
      </c>
      <c r="AA18" s="110">
        <f t="shared" si="4"/>
        <v>37</v>
      </c>
      <c r="AB18" s="322">
        <v>16</v>
      </c>
      <c r="AC18" s="323"/>
      <c r="AD18" s="323"/>
      <c r="AE18" s="110">
        <f t="shared" si="5"/>
        <v>16</v>
      </c>
      <c r="AF18" s="111"/>
      <c r="AG18" s="111"/>
      <c r="AH18" s="111"/>
      <c r="AI18" s="110">
        <f t="shared" si="6"/>
        <v>0</v>
      </c>
      <c r="AJ18" s="302">
        <f t="shared" si="7"/>
        <v>72</v>
      </c>
    </row>
    <row r="19" spans="1:36" s="3" customFormat="1" ht="51" customHeight="1" thickBot="1">
      <c r="A19" s="535">
        <f t="shared" si="8"/>
        <v>7</v>
      </c>
      <c r="B19" s="442" t="s">
        <v>76</v>
      </c>
      <c r="C19" s="4">
        <v>1987</v>
      </c>
      <c r="D19" s="4" t="s">
        <v>4</v>
      </c>
      <c r="E19" s="74" t="s">
        <v>154</v>
      </c>
      <c r="F19" s="74" t="s">
        <v>153</v>
      </c>
      <c r="G19" s="111" t="s">
        <v>151</v>
      </c>
      <c r="H19" s="111">
        <v>4</v>
      </c>
      <c r="I19" s="88"/>
      <c r="J19" s="411"/>
      <c r="K19" s="110">
        <f t="shared" si="0"/>
        <v>4</v>
      </c>
      <c r="L19" s="503">
        <v>13</v>
      </c>
      <c r="M19" s="503"/>
      <c r="N19" s="503"/>
      <c r="O19" s="110">
        <f t="shared" si="1"/>
        <v>13</v>
      </c>
      <c r="P19" s="503">
        <v>9</v>
      </c>
      <c r="Q19" s="503"/>
      <c r="R19" s="503"/>
      <c r="S19" s="110">
        <f t="shared" si="2"/>
        <v>9</v>
      </c>
      <c r="T19" s="503">
        <v>13</v>
      </c>
      <c r="U19" s="503"/>
      <c r="V19" s="503"/>
      <c r="W19" s="110">
        <f t="shared" si="3"/>
        <v>13</v>
      </c>
      <c r="X19" s="503">
        <v>15</v>
      </c>
      <c r="Y19" s="503"/>
      <c r="Z19" s="503"/>
      <c r="AA19" s="110">
        <f t="shared" si="4"/>
        <v>15</v>
      </c>
      <c r="AB19" s="322">
        <v>15</v>
      </c>
      <c r="AC19" s="323"/>
      <c r="AD19" s="323"/>
      <c r="AE19" s="110">
        <f t="shared" si="5"/>
        <v>15</v>
      </c>
      <c r="AF19" s="111"/>
      <c r="AG19" s="111"/>
      <c r="AH19" s="111"/>
      <c r="AI19" s="110">
        <f t="shared" si="6"/>
        <v>0</v>
      </c>
      <c r="AJ19" s="302">
        <f t="shared" si="7"/>
        <v>69</v>
      </c>
    </row>
    <row r="20" spans="1:36" s="3" customFormat="1" ht="51" customHeight="1" thickBot="1">
      <c r="A20" s="535">
        <f t="shared" si="8"/>
        <v>8</v>
      </c>
      <c r="B20" s="548" t="s">
        <v>44</v>
      </c>
      <c r="C20" s="549">
        <v>1988</v>
      </c>
      <c r="D20" s="549" t="s">
        <v>11</v>
      </c>
      <c r="E20" s="549" t="s">
        <v>246</v>
      </c>
      <c r="F20" s="549" t="s">
        <v>41</v>
      </c>
      <c r="G20" s="549" t="s">
        <v>26</v>
      </c>
      <c r="H20" s="54">
        <v>1</v>
      </c>
      <c r="I20" s="54">
        <v>12</v>
      </c>
      <c r="J20" s="523"/>
      <c r="K20" s="110">
        <f t="shared" si="0"/>
        <v>13</v>
      </c>
      <c r="L20" s="523"/>
      <c r="M20" s="526">
        <v>7</v>
      </c>
      <c r="N20" s="526">
        <v>5</v>
      </c>
      <c r="O20" s="110">
        <f t="shared" si="1"/>
        <v>12</v>
      </c>
      <c r="P20" s="526"/>
      <c r="Q20" s="526">
        <v>4</v>
      </c>
      <c r="R20" s="526">
        <v>11</v>
      </c>
      <c r="S20" s="233">
        <f t="shared" si="2"/>
        <v>15</v>
      </c>
      <c r="T20" s="526"/>
      <c r="U20" s="526">
        <v>4</v>
      </c>
      <c r="V20" s="526">
        <v>6</v>
      </c>
      <c r="W20" s="233">
        <f t="shared" si="3"/>
        <v>10</v>
      </c>
      <c r="X20" s="526"/>
      <c r="Y20" s="526"/>
      <c r="Z20" s="526"/>
      <c r="AA20" s="233">
        <f t="shared" si="4"/>
        <v>0</v>
      </c>
      <c r="AB20" s="322"/>
      <c r="AC20" s="323">
        <v>9</v>
      </c>
      <c r="AD20" s="323">
        <v>4</v>
      </c>
      <c r="AE20" s="233">
        <f t="shared" si="5"/>
        <v>13</v>
      </c>
      <c r="AF20" s="234"/>
      <c r="AG20" s="234"/>
      <c r="AH20" s="234"/>
      <c r="AI20" s="233">
        <f t="shared" si="6"/>
        <v>0</v>
      </c>
      <c r="AJ20" s="302">
        <f t="shared" si="7"/>
        <v>63</v>
      </c>
    </row>
    <row r="21" spans="1:36" s="235" customFormat="1" ht="45" customHeight="1" thickBot="1">
      <c r="A21" s="536">
        <f t="shared" si="8"/>
        <v>9</v>
      </c>
      <c r="B21" s="442" t="s">
        <v>10</v>
      </c>
      <c r="C21" s="4">
        <v>1979</v>
      </c>
      <c r="D21" s="4" t="s">
        <v>11</v>
      </c>
      <c r="E21" s="74" t="s">
        <v>256</v>
      </c>
      <c r="F21" s="74" t="s">
        <v>12</v>
      </c>
      <c r="G21" s="111" t="s">
        <v>13</v>
      </c>
      <c r="H21" s="111">
        <v>5</v>
      </c>
      <c r="I21" s="88">
        <v>3</v>
      </c>
      <c r="J21" s="411">
        <v>8</v>
      </c>
      <c r="K21" s="110">
        <f t="shared" si="0"/>
        <v>16</v>
      </c>
      <c r="L21" s="503">
        <v>7</v>
      </c>
      <c r="M21" s="503">
        <v>9</v>
      </c>
      <c r="N21" s="503">
        <v>8</v>
      </c>
      <c r="O21" s="110">
        <f t="shared" si="1"/>
        <v>24</v>
      </c>
      <c r="P21" s="503"/>
      <c r="Q21" s="503"/>
      <c r="R21" s="503"/>
      <c r="S21" s="110">
        <f t="shared" si="2"/>
        <v>0</v>
      </c>
      <c r="T21" s="503"/>
      <c r="U21" s="503"/>
      <c r="V21" s="503"/>
      <c r="W21" s="110">
        <f t="shared" si="3"/>
        <v>0</v>
      </c>
      <c r="X21" s="503"/>
      <c r="Y21" s="503"/>
      <c r="Z21" s="503"/>
      <c r="AA21" s="110">
        <f t="shared" si="4"/>
        <v>0</v>
      </c>
      <c r="AB21" s="322">
        <v>8</v>
      </c>
      <c r="AC21" s="323">
        <v>8</v>
      </c>
      <c r="AD21" s="323">
        <v>6</v>
      </c>
      <c r="AE21" s="110">
        <f t="shared" si="5"/>
        <v>22</v>
      </c>
      <c r="AF21" s="111"/>
      <c r="AG21" s="111"/>
      <c r="AH21" s="111"/>
      <c r="AI21" s="110">
        <f t="shared" si="6"/>
        <v>0</v>
      </c>
      <c r="AJ21" s="302">
        <f t="shared" si="7"/>
        <v>62</v>
      </c>
    </row>
    <row r="22" spans="1:36" s="3" customFormat="1" ht="51" customHeight="1" thickBot="1">
      <c r="A22" s="535">
        <f t="shared" si="8"/>
        <v>10</v>
      </c>
      <c r="B22" s="543" t="s">
        <v>136</v>
      </c>
      <c r="C22" s="190"/>
      <c r="D22" s="529" t="s">
        <v>21</v>
      </c>
      <c r="E22" s="261" t="s">
        <v>138</v>
      </c>
      <c r="F22" s="261" t="s">
        <v>15</v>
      </c>
      <c r="G22" s="530" t="s">
        <v>137</v>
      </c>
      <c r="H22" s="111">
        <v>13</v>
      </c>
      <c r="I22" s="88">
        <v>1</v>
      </c>
      <c r="J22" s="411">
        <v>15</v>
      </c>
      <c r="K22" s="110">
        <f t="shared" si="0"/>
        <v>29</v>
      </c>
      <c r="L22" s="503">
        <v>15</v>
      </c>
      <c r="M22" s="503">
        <v>11</v>
      </c>
      <c r="N22" s="503">
        <v>7</v>
      </c>
      <c r="O22" s="110">
        <f t="shared" si="1"/>
        <v>33</v>
      </c>
      <c r="P22" s="503"/>
      <c r="Q22" s="503"/>
      <c r="R22" s="503"/>
      <c r="S22" s="110">
        <f t="shared" si="2"/>
        <v>0</v>
      </c>
      <c r="T22" s="503"/>
      <c r="U22" s="503"/>
      <c r="V22" s="503"/>
      <c r="W22" s="110">
        <f t="shared" si="3"/>
        <v>0</v>
      </c>
      <c r="X22" s="503"/>
      <c r="Y22" s="503"/>
      <c r="Z22" s="503"/>
      <c r="AA22" s="110">
        <f t="shared" si="4"/>
        <v>0</v>
      </c>
      <c r="AB22" s="322"/>
      <c r="AC22" s="323"/>
      <c r="AD22" s="323"/>
      <c r="AE22" s="110">
        <f t="shared" si="5"/>
        <v>0</v>
      </c>
      <c r="AF22" s="111"/>
      <c r="AG22" s="111"/>
      <c r="AH22" s="111"/>
      <c r="AI22" s="110">
        <f t="shared" si="6"/>
        <v>0</v>
      </c>
      <c r="AJ22" s="302">
        <f t="shared" si="7"/>
        <v>62</v>
      </c>
    </row>
    <row r="23" spans="1:36" s="3" customFormat="1" ht="51" customHeight="1" thickBot="1">
      <c r="A23" s="535">
        <f t="shared" si="8"/>
        <v>11</v>
      </c>
      <c r="B23" s="442" t="s">
        <v>79</v>
      </c>
      <c r="C23" s="4">
        <v>1991</v>
      </c>
      <c r="D23" s="4"/>
      <c r="E23" s="74" t="s">
        <v>302</v>
      </c>
      <c r="F23" s="74" t="s">
        <v>81</v>
      </c>
      <c r="G23" s="72" t="s">
        <v>177</v>
      </c>
      <c r="H23" s="72"/>
      <c r="I23" s="88"/>
      <c r="J23" s="411"/>
      <c r="K23" s="110">
        <f t="shared" si="0"/>
        <v>0</v>
      </c>
      <c r="L23" s="503"/>
      <c r="M23" s="503"/>
      <c r="N23" s="503"/>
      <c r="O23" s="110">
        <f t="shared" si="1"/>
        <v>0</v>
      </c>
      <c r="P23" s="503">
        <v>12</v>
      </c>
      <c r="Q23" s="503">
        <v>14</v>
      </c>
      <c r="R23" s="503"/>
      <c r="S23" s="110">
        <f t="shared" si="2"/>
        <v>26</v>
      </c>
      <c r="T23" s="503"/>
      <c r="U23" s="503"/>
      <c r="V23" s="503"/>
      <c r="W23" s="110">
        <f t="shared" si="3"/>
        <v>0</v>
      </c>
      <c r="X23" s="503">
        <v>12</v>
      </c>
      <c r="Y23" s="503"/>
      <c r="Z23" s="503"/>
      <c r="AA23" s="110">
        <f t="shared" si="4"/>
        <v>12</v>
      </c>
      <c r="AB23" s="322">
        <v>10</v>
      </c>
      <c r="AC23" s="323">
        <v>3</v>
      </c>
      <c r="AD23" s="323"/>
      <c r="AE23" s="110">
        <f t="shared" si="5"/>
        <v>13</v>
      </c>
      <c r="AF23" s="111"/>
      <c r="AG23" s="111"/>
      <c r="AH23" s="111"/>
      <c r="AI23" s="110">
        <f t="shared" si="6"/>
        <v>0</v>
      </c>
      <c r="AJ23" s="302">
        <f t="shared" si="7"/>
        <v>51</v>
      </c>
    </row>
    <row r="24" spans="1:36" s="3" customFormat="1" ht="51" customHeight="1" thickBot="1">
      <c r="A24" s="535">
        <f t="shared" si="8"/>
        <v>12</v>
      </c>
      <c r="B24" s="544" t="s">
        <v>20</v>
      </c>
      <c r="C24" s="531">
        <v>1958</v>
      </c>
      <c r="D24" s="531" t="s">
        <v>21</v>
      </c>
      <c r="E24" s="532" t="s">
        <v>247</v>
      </c>
      <c r="F24" s="532" t="s">
        <v>22</v>
      </c>
      <c r="G24" s="533" t="s">
        <v>23</v>
      </c>
      <c r="H24" s="111">
        <v>1</v>
      </c>
      <c r="I24" s="88">
        <v>6</v>
      </c>
      <c r="J24" s="411">
        <v>16</v>
      </c>
      <c r="K24" s="110">
        <f t="shared" si="0"/>
        <v>23</v>
      </c>
      <c r="L24" s="503">
        <v>16</v>
      </c>
      <c r="M24" s="503">
        <v>3</v>
      </c>
      <c r="N24" s="503">
        <v>9</v>
      </c>
      <c r="O24" s="110">
        <f t="shared" si="1"/>
        <v>28</v>
      </c>
      <c r="P24" s="503"/>
      <c r="Q24" s="503"/>
      <c r="R24" s="503"/>
      <c r="S24" s="110">
        <f t="shared" si="2"/>
        <v>0</v>
      </c>
      <c r="T24" s="503"/>
      <c r="U24" s="503"/>
      <c r="V24" s="503"/>
      <c r="W24" s="110">
        <f t="shared" si="3"/>
        <v>0</v>
      </c>
      <c r="X24" s="503"/>
      <c r="Y24" s="503"/>
      <c r="Z24" s="503"/>
      <c r="AA24" s="110">
        <f t="shared" si="4"/>
        <v>0</v>
      </c>
      <c r="AB24" s="322"/>
      <c r="AC24" s="323"/>
      <c r="AD24" s="323"/>
      <c r="AE24" s="110">
        <f t="shared" si="5"/>
        <v>0</v>
      </c>
      <c r="AF24" s="111"/>
      <c r="AG24" s="111"/>
      <c r="AH24" s="111"/>
      <c r="AI24" s="110">
        <f t="shared" si="6"/>
        <v>0</v>
      </c>
      <c r="AJ24" s="302">
        <f t="shared" si="7"/>
        <v>51</v>
      </c>
    </row>
    <row r="25" spans="1:36" s="3" customFormat="1" ht="51" customHeight="1" thickBot="1">
      <c r="A25" s="535">
        <f t="shared" si="8"/>
        <v>13</v>
      </c>
      <c r="B25" s="442" t="s">
        <v>433</v>
      </c>
      <c r="C25" s="4">
        <v>1966</v>
      </c>
      <c r="D25" s="4" t="s">
        <v>11</v>
      </c>
      <c r="E25" s="74" t="s">
        <v>495</v>
      </c>
      <c r="F25" s="74" t="s">
        <v>41</v>
      </c>
      <c r="G25" s="111" t="s">
        <v>181</v>
      </c>
      <c r="H25" s="102"/>
      <c r="I25" s="103"/>
      <c r="J25" s="414"/>
      <c r="K25" s="110">
        <f t="shared" si="0"/>
        <v>0</v>
      </c>
      <c r="L25" s="396"/>
      <c r="M25" s="414"/>
      <c r="N25" s="414"/>
      <c r="O25" s="110">
        <f t="shared" si="1"/>
        <v>0</v>
      </c>
      <c r="P25" s="503">
        <v>13</v>
      </c>
      <c r="Q25" s="503">
        <v>12</v>
      </c>
      <c r="R25" s="503"/>
      <c r="S25" s="110">
        <f t="shared" si="2"/>
        <v>25</v>
      </c>
      <c r="T25" s="503"/>
      <c r="U25" s="503"/>
      <c r="V25" s="503"/>
      <c r="W25" s="110">
        <f t="shared" si="3"/>
        <v>0</v>
      </c>
      <c r="X25" s="503">
        <v>11</v>
      </c>
      <c r="Y25" s="503">
        <v>5</v>
      </c>
      <c r="Z25" s="503">
        <v>5</v>
      </c>
      <c r="AA25" s="110">
        <f t="shared" si="4"/>
        <v>21</v>
      </c>
      <c r="AB25" s="322"/>
      <c r="AC25" s="323"/>
      <c r="AD25" s="323"/>
      <c r="AE25" s="110">
        <f t="shared" si="5"/>
        <v>0</v>
      </c>
      <c r="AF25" s="111"/>
      <c r="AG25" s="111"/>
      <c r="AH25" s="111"/>
      <c r="AI25" s="110">
        <f t="shared" si="6"/>
        <v>0</v>
      </c>
      <c r="AJ25" s="302">
        <f t="shared" si="7"/>
        <v>46</v>
      </c>
    </row>
    <row r="26" spans="1:36" s="3" customFormat="1" ht="51" customHeight="1" thickBot="1">
      <c r="A26" s="535">
        <f t="shared" si="8"/>
        <v>14</v>
      </c>
      <c r="B26" s="442" t="s">
        <v>56</v>
      </c>
      <c r="C26" s="4">
        <v>1984</v>
      </c>
      <c r="D26" s="4" t="s">
        <v>4</v>
      </c>
      <c r="E26" s="74" t="s">
        <v>244</v>
      </c>
      <c r="F26" s="74" t="s">
        <v>49</v>
      </c>
      <c r="G26" s="111" t="s">
        <v>57</v>
      </c>
      <c r="H26" s="111">
        <v>7</v>
      </c>
      <c r="I26" s="88">
        <v>1</v>
      </c>
      <c r="J26" s="411"/>
      <c r="K26" s="110">
        <f t="shared" si="0"/>
        <v>8</v>
      </c>
      <c r="L26" s="503">
        <v>2</v>
      </c>
      <c r="M26" s="503">
        <v>13</v>
      </c>
      <c r="N26" s="503"/>
      <c r="O26" s="110">
        <f t="shared" si="1"/>
        <v>15</v>
      </c>
      <c r="P26" s="503">
        <v>1</v>
      </c>
      <c r="Q26" s="503">
        <v>1</v>
      </c>
      <c r="R26" s="503"/>
      <c r="S26" s="110">
        <f t="shared" si="2"/>
        <v>2</v>
      </c>
      <c r="T26" s="503">
        <v>12</v>
      </c>
      <c r="U26" s="503">
        <v>7</v>
      </c>
      <c r="V26" s="503"/>
      <c r="W26" s="110">
        <f t="shared" si="3"/>
        <v>19</v>
      </c>
      <c r="X26" s="503"/>
      <c r="Y26" s="503"/>
      <c r="Z26" s="503"/>
      <c r="AA26" s="110">
        <f t="shared" si="4"/>
        <v>0</v>
      </c>
      <c r="AB26" s="322"/>
      <c r="AC26" s="323"/>
      <c r="AD26" s="323"/>
      <c r="AE26" s="110">
        <f t="shared" si="5"/>
        <v>0</v>
      </c>
      <c r="AF26" s="111"/>
      <c r="AG26" s="111"/>
      <c r="AH26" s="111"/>
      <c r="AI26" s="110">
        <f t="shared" si="6"/>
        <v>0</v>
      </c>
      <c r="AJ26" s="302">
        <f t="shared" si="7"/>
        <v>44</v>
      </c>
    </row>
    <row r="27" spans="1:36" s="3" customFormat="1" ht="51" customHeight="1" thickBot="1">
      <c r="A27" s="537">
        <f t="shared" si="8"/>
        <v>15</v>
      </c>
      <c r="B27" s="442" t="s">
        <v>27</v>
      </c>
      <c r="C27" s="4">
        <v>1979</v>
      </c>
      <c r="D27" s="4"/>
      <c r="E27" s="74" t="s">
        <v>505</v>
      </c>
      <c r="F27" s="74" t="s">
        <v>41</v>
      </c>
      <c r="G27" s="111" t="s">
        <v>28</v>
      </c>
      <c r="H27" s="111"/>
      <c r="I27" s="88"/>
      <c r="J27" s="411"/>
      <c r="K27" s="110">
        <f t="shared" si="0"/>
        <v>0</v>
      </c>
      <c r="L27" s="503"/>
      <c r="M27" s="503"/>
      <c r="N27" s="503"/>
      <c r="O27" s="110">
        <f t="shared" si="1"/>
        <v>0</v>
      </c>
      <c r="P27" s="503">
        <v>10</v>
      </c>
      <c r="Q27" s="503"/>
      <c r="R27" s="503"/>
      <c r="S27" s="110">
        <f t="shared" si="2"/>
        <v>10</v>
      </c>
      <c r="T27" s="503"/>
      <c r="U27" s="503"/>
      <c r="V27" s="503"/>
      <c r="W27" s="110">
        <f t="shared" si="3"/>
        <v>0</v>
      </c>
      <c r="X27" s="503">
        <v>10</v>
      </c>
      <c r="Y27" s="503">
        <v>10</v>
      </c>
      <c r="Z27" s="503"/>
      <c r="AA27" s="110">
        <f t="shared" si="4"/>
        <v>20</v>
      </c>
      <c r="AB27" s="322">
        <v>12</v>
      </c>
      <c r="AC27" s="323"/>
      <c r="AD27" s="323"/>
      <c r="AE27" s="110">
        <f t="shared" si="5"/>
        <v>12</v>
      </c>
      <c r="AF27" s="111"/>
      <c r="AG27" s="111"/>
      <c r="AH27" s="111"/>
      <c r="AI27" s="110">
        <f t="shared" si="6"/>
        <v>0</v>
      </c>
      <c r="AJ27" s="302">
        <f t="shared" si="7"/>
        <v>42</v>
      </c>
    </row>
    <row r="28" spans="1:36" s="3" customFormat="1" ht="51" customHeight="1">
      <c r="A28" s="538">
        <f t="shared" si="8"/>
        <v>16</v>
      </c>
      <c r="B28" s="442" t="s">
        <v>36</v>
      </c>
      <c r="C28" s="4">
        <v>1987</v>
      </c>
      <c r="D28" s="4" t="s">
        <v>4</v>
      </c>
      <c r="E28" s="74" t="s">
        <v>163</v>
      </c>
      <c r="F28" s="74" t="s">
        <v>38</v>
      </c>
      <c r="G28" s="111" t="s">
        <v>39</v>
      </c>
      <c r="H28" s="111">
        <v>16</v>
      </c>
      <c r="I28" s="88">
        <v>15</v>
      </c>
      <c r="J28" s="411">
        <v>10</v>
      </c>
      <c r="K28" s="110">
        <f t="shared" si="0"/>
        <v>41</v>
      </c>
      <c r="L28" s="503"/>
      <c r="M28" s="503"/>
      <c r="N28" s="503"/>
      <c r="O28" s="110">
        <f t="shared" si="1"/>
        <v>0</v>
      </c>
      <c r="P28" s="503"/>
      <c r="Q28" s="503"/>
      <c r="R28" s="503"/>
      <c r="S28" s="110">
        <f t="shared" si="2"/>
        <v>0</v>
      </c>
      <c r="T28" s="503"/>
      <c r="U28" s="503"/>
      <c r="V28" s="503"/>
      <c r="W28" s="110">
        <f t="shared" si="3"/>
        <v>0</v>
      </c>
      <c r="X28" s="503"/>
      <c r="Y28" s="503"/>
      <c r="Z28" s="503"/>
      <c r="AA28" s="110">
        <f t="shared" si="4"/>
        <v>0</v>
      </c>
      <c r="AB28" s="322"/>
      <c r="AC28" s="323"/>
      <c r="AD28" s="323"/>
      <c r="AE28" s="110">
        <f t="shared" si="5"/>
        <v>0</v>
      </c>
      <c r="AF28" s="111"/>
      <c r="AG28" s="111"/>
      <c r="AH28" s="111"/>
      <c r="AI28" s="110">
        <f t="shared" si="6"/>
        <v>0</v>
      </c>
      <c r="AJ28" s="302">
        <f t="shared" si="7"/>
        <v>41</v>
      </c>
    </row>
    <row r="29" spans="1:36" s="3" customFormat="1" ht="51" customHeight="1">
      <c r="A29" s="538">
        <f t="shared" si="8"/>
        <v>17</v>
      </c>
      <c r="B29" s="543" t="s">
        <v>79</v>
      </c>
      <c r="C29" s="528">
        <v>1991</v>
      </c>
      <c r="D29" s="190"/>
      <c r="E29" s="261" t="s">
        <v>251</v>
      </c>
      <c r="F29" s="261" t="s">
        <v>81</v>
      </c>
      <c r="G29" s="534" t="s">
        <v>177</v>
      </c>
      <c r="H29" s="72">
        <v>1</v>
      </c>
      <c r="I29" s="88">
        <v>1</v>
      </c>
      <c r="J29" s="411">
        <v>11</v>
      </c>
      <c r="K29" s="110">
        <f t="shared" si="0"/>
        <v>13</v>
      </c>
      <c r="L29" s="503"/>
      <c r="M29" s="503">
        <v>16</v>
      </c>
      <c r="N29" s="503">
        <v>6</v>
      </c>
      <c r="O29" s="110">
        <f t="shared" si="1"/>
        <v>22</v>
      </c>
      <c r="P29" s="503">
        <v>5</v>
      </c>
      <c r="Q29" s="503"/>
      <c r="R29" s="503"/>
      <c r="S29" s="110">
        <f t="shared" si="2"/>
        <v>5</v>
      </c>
      <c r="T29" s="503"/>
      <c r="U29" s="503"/>
      <c r="V29" s="503"/>
      <c r="W29" s="110">
        <f t="shared" si="3"/>
        <v>0</v>
      </c>
      <c r="X29" s="503"/>
      <c r="Y29" s="503"/>
      <c r="Z29" s="503"/>
      <c r="AA29" s="110">
        <f t="shared" si="4"/>
        <v>0</v>
      </c>
      <c r="AB29" s="322"/>
      <c r="AC29" s="323"/>
      <c r="AD29" s="323"/>
      <c r="AE29" s="110">
        <f t="shared" si="5"/>
        <v>0</v>
      </c>
      <c r="AF29" s="111"/>
      <c r="AG29" s="111"/>
      <c r="AH29" s="111"/>
      <c r="AI29" s="110">
        <f t="shared" si="6"/>
        <v>0</v>
      </c>
      <c r="AJ29" s="302">
        <f t="shared" si="7"/>
        <v>40</v>
      </c>
    </row>
    <row r="30" spans="1:36" s="3" customFormat="1" ht="51" customHeight="1">
      <c r="A30" s="538">
        <f t="shared" si="8"/>
        <v>18</v>
      </c>
      <c r="B30" s="442" t="s">
        <v>104</v>
      </c>
      <c r="C30" s="4">
        <v>1989</v>
      </c>
      <c r="D30" s="4" t="s">
        <v>4</v>
      </c>
      <c r="E30" s="74" t="s">
        <v>250</v>
      </c>
      <c r="F30" s="76" t="s">
        <v>179</v>
      </c>
      <c r="G30" s="111" t="s">
        <v>178</v>
      </c>
      <c r="H30" s="111">
        <v>10</v>
      </c>
      <c r="I30" s="88"/>
      <c r="J30" s="411"/>
      <c r="K30" s="110">
        <f t="shared" si="0"/>
        <v>10</v>
      </c>
      <c r="L30" s="503"/>
      <c r="M30" s="503"/>
      <c r="N30" s="503"/>
      <c r="O30" s="110">
        <f t="shared" si="1"/>
        <v>0</v>
      </c>
      <c r="P30" s="503">
        <v>15</v>
      </c>
      <c r="Q30" s="503"/>
      <c r="R30" s="503"/>
      <c r="S30" s="110">
        <f t="shared" si="2"/>
        <v>15</v>
      </c>
      <c r="T30" s="503"/>
      <c r="U30" s="503"/>
      <c r="V30" s="503"/>
      <c r="W30" s="110">
        <f t="shared" si="3"/>
        <v>0</v>
      </c>
      <c r="X30" s="503">
        <v>9</v>
      </c>
      <c r="Y30" s="503"/>
      <c r="Z30" s="503"/>
      <c r="AA30" s="110">
        <f t="shared" si="4"/>
        <v>9</v>
      </c>
      <c r="AB30" s="322"/>
      <c r="AC30" s="323"/>
      <c r="AD30" s="323"/>
      <c r="AE30" s="110">
        <f t="shared" si="5"/>
        <v>0</v>
      </c>
      <c r="AF30" s="111"/>
      <c r="AG30" s="111"/>
      <c r="AH30" s="111"/>
      <c r="AI30" s="110">
        <f t="shared" si="6"/>
        <v>0</v>
      </c>
      <c r="AJ30" s="302">
        <f t="shared" si="7"/>
        <v>34</v>
      </c>
    </row>
    <row r="31" spans="1:36" s="3" customFormat="1" ht="51" customHeight="1">
      <c r="A31" s="538">
        <f t="shared" si="8"/>
        <v>19</v>
      </c>
      <c r="B31" s="439" t="s">
        <v>352</v>
      </c>
      <c r="C31" s="4">
        <v>1993</v>
      </c>
      <c r="D31" s="4" t="s">
        <v>4</v>
      </c>
      <c r="E31" s="4" t="s">
        <v>353</v>
      </c>
      <c r="F31" s="76" t="s">
        <v>354</v>
      </c>
      <c r="G31" s="76" t="s">
        <v>355</v>
      </c>
      <c r="H31" s="102"/>
      <c r="I31" s="103"/>
      <c r="J31" s="414"/>
      <c r="K31" s="110">
        <f t="shared" si="0"/>
        <v>0</v>
      </c>
      <c r="L31" s="396">
        <v>1</v>
      </c>
      <c r="M31" s="503"/>
      <c r="N31" s="503"/>
      <c r="O31" s="110">
        <f t="shared" si="1"/>
        <v>1</v>
      </c>
      <c r="P31" s="503">
        <v>1</v>
      </c>
      <c r="Q31" s="503">
        <v>10</v>
      </c>
      <c r="R31" s="503"/>
      <c r="S31" s="110">
        <f t="shared" si="2"/>
        <v>11</v>
      </c>
      <c r="T31" s="503"/>
      <c r="U31" s="503"/>
      <c r="V31" s="503"/>
      <c r="W31" s="110">
        <f t="shared" si="3"/>
        <v>0</v>
      </c>
      <c r="X31" s="503"/>
      <c r="Y31" s="503"/>
      <c r="Z31" s="503"/>
      <c r="AA31" s="110">
        <f t="shared" si="4"/>
        <v>0</v>
      </c>
      <c r="AB31" s="322">
        <v>11</v>
      </c>
      <c r="AC31" s="323">
        <v>11</v>
      </c>
      <c r="AD31" s="323"/>
      <c r="AE31" s="110">
        <f t="shared" si="5"/>
        <v>22</v>
      </c>
      <c r="AF31" s="111"/>
      <c r="AG31" s="111"/>
      <c r="AH31" s="111"/>
      <c r="AI31" s="110">
        <f t="shared" si="6"/>
        <v>0</v>
      </c>
      <c r="AJ31" s="302">
        <f t="shared" si="7"/>
        <v>34</v>
      </c>
    </row>
    <row r="32" spans="1:36" s="3" customFormat="1" ht="51" customHeight="1" thickBot="1">
      <c r="A32" s="538">
        <f t="shared" si="8"/>
        <v>20</v>
      </c>
      <c r="B32" s="545" t="s">
        <v>497</v>
      </c>
      <c r="C32" s="259">
        <v>1990</v>
      </c>
      <c r="D32" s="259" t="s">
        <v>69</v>
      </c>
      <c r="E32" s="260" t="s">
        <v>498</v>
      </c>
      <c r="F32" s="260" t="s">
        <v>602</v>
      </c>
      <c r="G32" s="316" t="s">
        <v>499</v>
      </c>
      <c r="H32" s="214"/>
      <c r="I32" s="308"/>
      <c r="J32" s="412"/>
      <c r="K32" s="345">
        <f t="shared" si="0"/>
        <v>0</v>
      </c>
      <c r="L32" s="504"/>
      <c r="M32" s="504"/>
      <c r="N32" s="504"/>
      <c r="O32" s="345">
        <f t="shared" si="1"/>
        <v>0</v>
      </c>
      <c r="P32" s="504">
        <v>2</v>
      </c>
      <c r="Q32" s="504">
        <v>8</v>
      </c>
      <c r="R32" s="504">
        <v>12</v>
      </c>
      <c r="S32" s="345">
        <f t="shared" si="2"/>
        <v>22</v>
      </c>
      <c r="T32" s="504"/>
      <c r="U32" s="504"/>
      <c r="V32" s="504"/>
      <c r="W32" s="345">
        <f t="shared" si="3"/>
        <v>0</v>
      </c>
      <c r="X32" s="504">
        <v>6</v>
      </c>
      <c r="Y32" s="504">
        <v>2</v>
      </c>
      <c r="Z32" s="504">
        <v>3</v>
      </c>
      <c r="AA32" s="345">
        <f t="shared" si="4"/>
        <v>11</v>
      </c>
      <c r="AB32" s="329"/>
      <c r="AC32" s="330"/>
      <c r="AD32" s="330"/>
      <c r="AE32" s="345">
        <f t="shared" si="5"/>
        <v>0</v>
      </c>
      <c r="AF32" s="214"/>
      <c r="AG32" s="214"/>
      <c r="AH32" s="214"/>
      <c r="AI32" s="345">
        <f t="shared" si="6"/>
        <v>0</v>
      </c>
      <c r="AJ32" s="546">
        <f t="shared" si="7"/>
        <v>33</v>
      </c>
    </row>
    <row r="33" spans="1:36" s="3" customFormat="1" ht="51" customHeight="1">
      <c r="A33" s="7">
        <f t="shared" si="8"/>
        <v>21</v>
      </c>
      <c r="B33" s="112" t="s">
        <v>36</v>
      </c>
      <c r="C33" s="10">
        <v>1987</v>
      </c>
      <c r="D33" s="10" t="s">
        <v>21</v>
      </c>
      <c r="E33" s="37" t="s">
        <v>37</v>
      </c>
      <c r="F33" s="37" t="s">
        <v>38</v>
      </c>
      <c r="G33" s="113" t="s">
        <v>39</v>
      </c>
      <c r="H33" s="212">
        <v>1</v>
      </c>
      <c r="I33" s="213">
        <v>1</v>
      </c>
      <c r="J33" s="413">
        <v>4</v>
      </c>
      <c r="K33" s="334">
        <f t="shared" si="0"/>
        <v>6</v>
      </c>
      <c r="L33" s="505"/>
      <c r="M33" s="505"/>
      <c r="N33" s="505"/>
      <c r="O33" s="334">
        <f t="shared" si="1"/>
        <v>0</v>
      </c>
      <c r="P33" s="505">
        <v>1</v>
      </c>
      <c r="Q33" s="505">
        <v>11</v>
      </c>
      <c r="R33" s="505">
        <v>7</v>
      </c>
      <c r="S33" s="334">
        <f t="shared" si="2"/>
        <v>19</v>
      </c>
      <c r="T33" s="505"/>
      <c r="U33" s="505"/>
      <c r="V33" s="505"/>
      <c r="W33" s="334">
        <f t="shared" si="3"/>
        <v>0</v>
      </c>
      <c r="X33" s="505"/>
      <c r="Y33" s="505"/>
      <c r="Z33" s="505"/>
      <c r="AA33" s="334">
        <f t="shared" si="4"/>
        <v>0</v>
      </c>
      <c r="AB33" s="325"/>
      <c r="AC33" s="326">
        <v>2</v>
      </c>
      <c r="AD33" s="326">
        <v>6</v>
      </c>
      <c r="AE33" s="334">
        <f t="shared" si="5"/>
        <v>8</v>
      </c>
      <c r="AF33" s="212"/>
      <c r="AG33" s="212"/>
      <c r="AH33" s="212"/>
      <c r="AI33" s="334">
        <f t="shared" si="6"/>
        <v>0</v>
      </c>
      <c r="AJ33" s="123">
        <f t="shared" si="7"/>
        <v>33</v>
      </c>
    </row>
    <row r="34" spans="1:36" s="3" customFormat="1" ht="51" customHeight="1">
      <c r="A34" s="7">
        <f t="shared" si="8"/>
        <v>22</v>
      </c>
      <c r="B34" s="112" t="s">
        <v>489</v>
      </c>
      <c r="C34" s="10">
        <v>1974</v>
      </c>
      <c r="D34" s="10" t="s">
        <v>4</v>
      </c>
      <c r="E34" s="37" t="s">
        <v>493</v>
      </c>
      <c r="F34" s="37" t="s">
        <v>491</v>
      </c>
      <c r="G34" s="113" t="s">
        <v>492</v>
      </c>
      <c r="H34" s="102"/>
      <c r="I34" s="103"/>
      <c r="J34" s="414"/>
      <c r="K34" s="110">
        <f t="shared" si="0"/>
        <v>0</v>
      </c>
      <c r="L34" s="396"/>
      <c r="M34" s="414"/>
      <c r="N34" s="414"/>
      <c r="O34" s="110">
        <f t="shared" si="1"/>
        <v>0</v>
      </c>
      <c r="P34" s="503">
        <v>3</v>
      </c>
      <c r="Q34" s="503">
        <v>13</v>
      </c>
      <c r="R34" s="503">
        <v>5</v>
      </c>
      <c r="S34" s="110">
        <f t="shared" si="2"/>
        <v>21</v>
      </c>
      <c r="T34" s="503"/>
      <c r="U34" s="503"/>
      <c r="V34" s="503"/>
      <c r="W34" s="110">
        <f t="shared" si="3"/>
        <v>0</v>
      </c>
      <c r="X34" s="503">
        <v>5</v>
      </c>
      <c r="Y34" s="503">
        <v>4</v>
      </c>
      <c r="Z34" s="503">
        <v>2</v>
      </c>
      <c r="AA34" s="110">
        <f t="shared" si="4"/>
        <v>11</v>
      </c>
      <c r="AB34" s="322"/>
      <c r="AC34" s="323"/>
      <c r="AD34" s="323"/>
      <c r="AE34" s="110">
        <f t="shared" si="5"/>
        <v>0</v>
      </c>
      <c r="AF34" s="111"/>
      <c r="AG34" s="111"/>
      <c r="AH34" s="111"/>
      <c r="AI34" s="110">
        <f t="shared" si="6"/>
        <v>0</v>
      </c>
      <c r="AJ34" s="123">
        <f t="shared" si="7"/>
        <v>32</v>
      </c>
    </row>
    <row r="35" spans="1:36" s="3" customFormat="1" ht="51" customHeight="1">
      <c r="A35" s="7">
        <f t="shared" si="8"/>
        <v>23</v>
      </c>
      <c r="B35" s="112" t="s">
        <v>75</v>
      </c>
      <c r="C35" s="10">
        <v>1984</v>
      </c>
      <c r="D35" s="10" t="s">
        <v>11</v>
      </c>
      <c r="E35" s="37" t="s">
        <v>257</v>
      </c>
      <c r="F35" s="37" t="s">
        <v>41</v>
      </c>
      <c r="G35" s="113" t="s">
        <v>196</v>
      </c>
      <c r="H35" s="111">
        <v>11</v>
      </c>
      <c r="I35" s="88"/>
      <c r="J35" s="411">
        <v>1</v>
      </c>
      <c r="K35" s="110">
        <f t="shared" si="0"/>
        <v>12</v>
      </c>
      <c r="L35" s="503"/>
      <c r="M35" s="503"/>
      <c r="N35" s="503"/>
      <c r="O35" s="110">
        <f t="shared" si="1"/>
        <v>0</v>
      </c>
      <c r="P35" s="503"/>
      <c r="Q35" s="503"/>
      <c r="R35" s="503">
        <v>8</v>
      </c>
      <c r="S35" s="110">
        <f t="shared" si="2"/>
        <v>8</v>
      </c>
      <c r="T35" s="503"/>
      <c r="U35" s="503">
        <v>5</v>
      </c>
      <c r="V35" s="503">
        <v>5</v>
      </c>
      <c r="W35" s="110">
        <f t="shared" si="3"/>
        <v>10</v>
      </c>
      <c r="X35" s="503"/>
      <c r="Y35" s="503"/>
      <c r="Z35" s="503">
        <v>1</v>
      </c>
      <c r="AA35" s="110">
        <f t="shared" si="4"/>
        <v>1</v>
      </c>
      <c r="AB35" s="322"/>
      <c r="AC35" s="323"/>
      <c r="AD35" s="323"/>
      <c r="AE35" s="110">
        <f t="shared" si="5"/>
        <v>0</v>
      </c>
      <c r="AF35" s="111"/>
      <c r="AG35" s="111"/>
      <c r="AH35" s="111"/>
      <c r="AI35" s="110">
        <f t="shared" si="6"/>
        <v>0</v>
      </c>
      <c r="AJ35" s="359">
        <f t="shared" si="7"/>
        <v>31</v>
      </c>
    </row>
    <row r="36" spans="1:36" s="3" customFormat="1" ht="51" customHeight="1">
      <c r="A36" s="7">
        <f t="shared" si="8"/>
        <v>24</v>
      </c>
      <c r="B36" s="112" t="s">
        <v>114</v>
      </c>
      <c r="C36" s="10">
        <v>1994</v>
      </c>
      <c r="D36" s="10" t="s">
        <v>4</v>
      </c>
      <c r="E36" s="37" t="s">
        <v>254</v>
      </c>
      <c r="F36" s="37" t="s">
        <v>32</v>
      </c>
      <c r="G36" s="113" t="s">
        <v>33</v>
      </c>
      <c r="H36" s="111">
        <v>15</v>
      </c>
      <c r="I36" s="88">
        <v>7</v>
      </c>
      <c r="J36" s="411">
        <v>9</v>
      </c>
      <c r="K36" s="110">
        <f t="shared" si="0"/>
        <v>31</v>
      </c>
      <c r="L36" s="503"/>
      <c r="M36" s="503"/>
      <c r="N36" s="503"/>
      <c r="O36" s="110">
        <f t="shared" si="1"/>
        <v>0</v>
      </c>
      <c r="P36" s="503"/>
      <c r="Q36" s="503"/>
      <c r="R36" s="503"/>
      <c r="S36" s="110">
        <f t="shared" si="2"/>
        <v>0</v>
      </c>
      <c r="T36" s="503"/>
      <c r="U36" s="503"/>
      <c r="V36" s="503"/>
      <c r="W36" s="110">
        <f t="shared" si="3"/>
        <v>0</v>
      </c>
      <c r="X36" s="503"/>
      <c r="Y36" s="503"/>
      <c r="Z36" s="503"/>
      <c r="AA36" s="110">
        <f t="shared" si="4"/>
        <v>0</v>
      </c>
      <c r="AB36" s="322"/>
      <c r="AC36" s="323"/>
      <c r="AD36" s="323"/>
      <c r="AE36" s="110">
        <f t="shared" si="5"/>
        <v>0</v>
      </c>
      <c r="AF36" s="111"/>
      <c r="AG36" s="111"/>
      <c r="AH36" s="111"/>
      <c r="AI36" s="110">
        <f t="shared" si="6"/>
        <v>0</v>
      </c>
      <c r="AJ36" s="123">
        <f t="shared" si="7"/>
        <v>31</v>
      </c>
    </row>
    <row r="37" spans="1:36" s="3" customFormat="1" ht="51" customHeight="1">
      <c r="A37" s="7">
        <f t="shared" si="8"/>
        <v>25</v>
      </c>
      <c r="B37" s="112" t="s">
        <v>31</v>
      </c>
      <c r="C37" s="10">
        <v>1961</v>
      </c>
      <c r="D37" s="10" t="s">
        <v>21</v>
      </c>
      <c r="E37" s="37" t="s">
        <v>134</v>
      </c>
      <c r="F37" s="37" t="s">
        <v>5</v>
      </c>
      <c r="G37" s="113" t="s">
        <v>83</v>
      </c>
      <c r="H37" s="111">
        <v>1</v>
      </c>
      <c r="I37" s="88">
        <v>5</v>
      </c>
      <c r="J37" s="411">
        <v>1</v>
      </c>
      <c r="K37" s="110">
        <f t="shared" si="0"/>
        <v>7</v>
      </c>
      <c r="L37" s="503"/>
      <c r="M37" s="503"/>
      <c r="N37" s="503"/>
      <c r="O37" s="110">
        <f t="shared" si="1"/>
        <v>0</v>
      </c>
      <c r="P37" s="503"/>
      <c r="Q37" s="503"/>
      <c r="R37" s="503"/>
      <c r="S37" s="110">
        <f t="shared" si="2"/>
        <v>0</v>
      </c>
      <c r="T37" s="503"/>
      <c r="U37" s="503"/>
      <c r="V37" s="503"/>
      <c r="W37" s="110">
        <f t="shared" si="3"/>
        <v>0</v>
      </c>
      <c r="X37" s="503">
        <v>8</v>
      </c>
      <c r="Y37" s="503">
        <v>7</v>
      </c>
      <c r="Z37" s="503">
        <v>7</v>
      </c>
      <c r="AA37" s="110">
        <f t="shared" si="4"/>
        <v>22</v>
      </c>
      <c r="AB37" s="322"/>
      <c r="AC37" s="323"/>
      <c r="AD37" s="323"/>
      <c r="AE37" s="110">
        <f t="shared" si="5"/>
        <v>0</v>
      </c>
      <c r="AF37" s="111"/>
      <c r="AG37" s="111"/>
      <c r="AH37" s="111"/>
      <c r="AI37" s="110">
        <f t="shared" si="6"/>
        <v>0</v>
      </c>
      <c r="AJ37" s="123">
        <f t="shared" si="7"/>
        <v>29</v>
      </c>
    </row>
    <row r="38" spans="1:36" s="3" customFormat="1" ht="51" customHeight="1">
      <c r="A38" s="7">
        <f t="shared" si="8"/>
        <v>26</v>
      </c>
      <c r="B38" s="112" t="s">
        <v>106</v>
      </c>
      <c r="C38" s="10">
        <v>1985</v>
      </c>
      <c r="D38" s="10" t="s">
        <v>107</v>
      </c>
      <c r="E38" s="37" t="s">
        <v>258</v>
      </c>
      <c r="F38" s="37" t="s">
        <v>27</v>
      </c>
      <c r="G38" s="113" t="s">
        <v>280</v>
      </c>
      <c r="H38" s="111">
        <v>1</v>
      </c>
      <c r="I38" s="88">
        <v>1</v>
      </c>
      <c r="J38" s="411">
        <v>5</v>
      </c>
      <c r="K38" s="110">
        <f t="shared" si="0"/>
        <v>7</v>
      </c>
      <c r="L38" s="503">
        <v>1</v>
      </c>
      <c r="M38" s="503">
        <v>2</v>
      </c>
      <c r="N38" s="503">
        <v>1</v>
      </c>
      <c r="O38" s="110">
        <f t="shared" si="1"/>
        <v>4</v>
      </c>
      <c r="P38" s="503"/>
      <c r="Q38" s="503">
        <v>3</v>
      </c>
      <c r="R38" s="503">
        <v>9</v>
      </c>
      <c r="S38" s="110">
        <f t="shared" si="2"/>
        <v>12</v>
      </c>
      <c r="T38" s="503"/>
      <c r="U38" s="503"/>
      <c r="V38" s="503"/>
      <c r="W38" s="110">
        <f t="shared" si="3"/>
        <v>0</v>
      </c>
      <c r="X38" s="503">
        <v>4</v>
      </c>
      <c r="Y38" s="503"/>
      <c r="Z38" s="503"/>
      <c r="AA38" s="110">
        <f t="shared" si="4"/>
        <v>4</v>
      </c>
      <c r="AB38" s="322"/>
      <c r="AC38" s="323"/>
      <c r="AD38" s="323"/>
      <c r="AE38" s="110">
        <f t="shared" si="5"/>
        <v>0</v>
      </c>
      <c r="AF38" s="111"/>
      <c r="AG38" s="111"/>
      <c r="AH38" s="111"/>
      <c r="AI38" s="110">
        <f t="shared" si="6"/>
        <v>0</v>
      </c>
      <c r="AJ38" s="123">
        <f t="shared" si="7"/>
        <v>27</v>
      </c>
    </row>
    <row r="39" spans="1:36" s="3" customFormat="1" ht="51" customHeight="1">
      <c r="A39" s="7">
        <f t="shared" si="8"/>
        <v>27</v>
      </c>
      <c r="B39" s="112" t="s">
        <v>59</v>
      </c>
      <c r="C39" s="10">
        <v>1967</v>
      </c>
      <c r="D39" s="10" t="s">
        <v>11</v>
      </c>
      <c r="E39" s="37" t="s">
        <v>291</v>
      </c>
      <c r="F39" s="37" t="s">
        <v>60</v>
      </c>
      <c r="G39" s="113" t="s">
        <v>61</v>
      </c>
      <c r="H39" s="111">
        <v>12</v>
      </c>
      <c r="I39" s="88">
        <v>1</v>
      </c>
      <c r="J39" s="411">
        <v>1</v>
      </c>
      <c r="K39" s="110">
        <f t="shared" si="0"/>
        <v>14</v>
      </c>
      <c r="L39" s="503"/>
      <c r="M39" s="503"/>
      <c r="N39" s="503"/>
      <c r="O39" s="110">
        <f t="shared" si="1"/>
        <v>0</v>
      </c>
      <c r="P39" s="503">
        <v>1</v>
      </c>
      <c r="Q39" s="503">
        <v>5</v>
      </c>
      <c r="R39" s="503">
        <v>6</v>
      </c>
      <c r="S39" s="110">
        <f t="shared" si="2"/>
        <v>12</v>
      </c>
      <c r="T39" s="503"/>
      <c r="U39" s="503"/>
      <c r="V39" s="503"/>
      <c r="W39" s="110">
        <f t="shared" si="3"/>
        <v>0</v>
      </c>
      <c r="X39" s="503"/>
      <c r="Y39" s="503"/>
      <c r="Z39" s="503"/>
      <c r="AA39" s="110">
        <f t="shared" si="4"/>
        <v>0</v>
      </c>
      <c r="AB39" s="322"/>
      <c r="AC39" s="323"/>
      <c r="AD39" s="323"/>
      <c r="AE39" s="110">
        <f t="shared" si="5"/>
        <v>0</v>
      </c>
      <c r="AF39" s="111"/>
      <c r="AG39" s="111"/>
      <c r="AH39" s="111"/>
      <c r="AI39" s="110">
        <f t="shared" si="6"/>
        <v>0</v>
      </c>
      <c r="AJ39" s="123">
        <f t="shared" si="7"/>
        <v>26</v>
      </c>
    </row>
    <row r="40" spans="1:36" s="3" customFormat="1" ht="51" customHeight="1">
      <c r="A40" s="7">
        <f t="shared" si="8"/>
        <v>28</v>
      </c>
      <c r="B40" s="10" t="s">
        <v>792</v>
      </c>
      <c r="C40" s="10">
        <v>1958</v>
      </c>
      <c r="D40" s="10" t="s">
        <v>21</v>
      </c>
      <c r="E40" s="10" t="s">
        <v>493</v>
      </c>
      <c r="F40" s="10" t="s">
        <v>41</v>
      </c>
      <c r="G40" s="184" t="s">
        <v>492</v>
      </c>
      <c r="H40" s="102"/>
      <c r="I40" s="103"/>
      <c r="J40" s="414"/>
      <c r="K40" s="110">
        <f t="shared" si="0"/>
        <v>0</v>
      </c>
      <c r="L40" s="396"/>
      <c r="M40" s="414"/>
      <c r="N40" s="414"/>
      <c r="O40" s="110">
        <f t="shared" si="1"/>
        <v>0</v>
      </c>
      <c r="P40" s="257"/>
      <c r="Q40" s="258"/>
      <c r="R40" s="258"/>
      <c r="S40" s="110">
        <f t="shared" si="2"/>
        <v>0</v>
      </c>
      <c r="T40" s="257"/>
      <c r="U40" s="258"/>
      <c r="V40" s="258"/>
      <c r="W40" s="110">
        <f t="shared" si="3"/>
        <v>0</v>
      </c>
      <c r="X40" s="257"/>
      <c r="Y40" s="258"/>
      <c r="Z40" s="258"/>
      <c r="AA40" s="110">
        <f t="shared" si="4"/>
        <v>0</v>
      </c>
      <c r="AB40" s="311">
        <v>6</v>
      </c>
      <c r="AC40" s="324">
        <v>7</v>
      </c>
      <c r="AD40" s="328">
        <v>10</v>
      </c>
      <c r="AE40" s="110">
        <f t="shared" si="5"/>
        <v>23</v>
      </c>
      <c r="AF40" s="257"/>
      <c r="AG40" s="258"/>
      <c r="AH40" s="258"/>
      <c r="AI40" s="110">
        <f t="shared" si="6"/>
        <v>0</v>
      </c>
      <c r="AJ40" s="123">
        <f t="shared" si="7"/>
        <v>23</v>
      </c>
    </row>
    <row r="41" spans="1:36" s="3" customFormat="1" ht="51" customHeight="1">
      <c r="A41" s="7">
        <f t="shared" si="8"/>
        <v>29</v>
      </c>
      <c r="B41" s="112" t="s">
        <v>77</v>
      </c>
      <c r="C41" s="10">
        <v>1971</v>
      </c>
      <c r="D41" s="10" t="s">
        <v>21</v>
      </c>
      <c r="E41" s="37" t="s">
        <v>142</v>
      </c>
      <c r="F41" s="98" t="s">
        <v>235</v>
      </c>
      <c r="G41" s="113" t="s">
        <v>85</v>
      </c>
      <c r="H41" s="111">
        <v>1</v>
      </c>
      <c r="I41" s="88">
        <v>9</v>
      </c>
      <c r="J41" s="411">
        <v>13</v>
      </c>
      <c r="K41" s="110">
        <f t="shared" si="0"/>
        <v>23</v>
      </c>
      <c r="L41" s="503"/>
      <c r="M41" s="503"/>
      <c r="N41" s="503"/>
      <c r="O41" s="110">
        <f t="shared" si="1"/>
        <v>0</v>
      </c>
      <c r="P41" s="503"/>
      <c r="Q41" s="503"/>
      <c r="R41" s="503"/>
      <c r="S41" s="110">
        <f t="shared" si="2"/>
        <v>0</v>
      </c>
      <c r="T41" s="503"/>
      <c r="U41" s="503"/>
      <c r="V41" s="503"/>
      <c r="W41" s="110">
        <f t="shared" si="3"/>
        <v>0</v>
      </c>
      <c r="X41" s="503"/>
      <c r="Y41" s="503"/>
      <c r="Z41" s="503"/>
      <c r="AA41" s="110">
        <f t="shared" si="4"/>
        <v>0</v>
      </c>
      <c r="AB41" s="322"/>
      <c r="AC41" s="323"/>
      <c r="AD41" s="323"/>
      <c r="AE41" s="110">
        <f t="shared" si="5"/>
        <v>0</v>
      </c>
      <c r="AF41" s="111"/>
      <c r="AG41" s="111"/>
      <c r="AH41" s="111"/>
      <c r="AI41" s="110">
        <f t="shared" si="6"/>
        <v>0</v>
      </c>
      <c r="AJ41" s="123">
        <f t="shared" si="7"/>
        <v>23</v>
      </c>
    </row>
    <row r="42" spans="1:36" s="3" customFormat="1" ht="51" customHeight="1">
      <c r="A42" s="7">
        <f t="shared" si="8"/>
        <v>30</v>
      </c>
      <c r="B42" s="112" t="s">
        <v>104</v>
      </c>
      <c r="C42" s="10">
        <v>1989</v>
      </c>
      <c r="D42" s="10" t="s">
        <v>4</v>
      </c>
      <c r="E42" s="37" t="s">
        <v>506</v>
      </c>
      <c r="F42" s="315" t="s">
        <v>179</v>
      </c>
      <c r="G42" s="113" t="s">
        <v>178</v>
      </c>
      <c r="H42" s="111"/>
      <c r="I42" s="88"/>
      <c r="J42" s="411"/>
      <c r="K42" s="110">
        <f t="shared" si="0"/>
        <v>0</v>
      </c>
      <c r="L42" s="503"/>
      <c r="M42" s="503"/>
      <c r="N42" s="503"/>
      <c r="O42" s="110">
        <f t="shared" si="1"/>
        <v>0</v>
      </c>
      <c r="P42" s="503">
        <v>8</v>
      </c>
      <c r="Q42" s="503"/>
      <c r="R42" s="503"/>
      <c r="S42" s="110">
        <f t="shared" si="2"/>
        <v>8</v>
      </c>
      <c r="T42" s="503">
        <v>8</v>
      </c>
      <c r="U42" s="503"/>
      <c r="V42" s="503"/>
      <c r="W42" s="110">
        <f t="shared" si="3"/>
        <v>8</v>
      </c>
      <c r="X42" s="503">
        <v>2</v>
      </c>
      <c r="Y42" s="503">
        <v>3</v>
      </c>
      <c r="Z42" s="503"/>
      <c r="AA42" s="110">
        <f t="shared" si="4"/>
        <v>5</v>
      </c>
      <c r="AB42" s="322"/>
      <c r="AC42" s="323"/>
      <c r="AD42" s="323"/>
      <c r="AE42" s="110">
        <f t="shared" si="5"/>
        <v>0</v>
      </c>
      <c r="AF42" s="111"/>
      <c r="AG42" s="111"/>
      <c r="AH42" s="111"/>
      <c r="AI42" s="110">
        <f t="shared" si="6"/>
        <v>0</v>
      </c>
      <c r="AJ42" s="123">
        <f t="shared" si="7"/>
        <v>21</v>
      </c>
    </row>
    <row r="43" spans="1:36" s="3" customFormat="1" ht="51" customHeight="1">
      <c r="A43" s="7">
        <f t="shared" si="8"/>
        <v>31</v>
      </c>
      <c r="B43" s="312" t="s">
        <v>64</v>
      </c>
      <c r="C43" s="313">
        <v>1992</v>
      </c>
      <c r="D43" s="313" t="s">
        <v>11</v>
      </c>
      <c r="E43" s="314" t="s">
        <v>173</v>
      </c>
      <c r="F43" s="314" t="s">
        <v>27</v>
      </c>
      <c r="G43" s="157" t="s">
        <v>28</v>
      </c>
      <c r="H43" s="111"/>
      <c r="I43" s="88"/>
      <c r="J43" s="411"/>
      <c r="K43" s="110">
        <f t="shared" si="0"/>
        <v>0</v>
      </c>
      <c r="L43" s="503"/>
      <c r="M43" s="503"/>
      <c r="N43" s="503"/>
      <c r="O43" s="110">
        <f t="shared" si="1"/>
        <v>0</v>
      </c>
      <c r="P43" s="503">
        <v>1</v>
      </c>
      <c r="Q43" s="503">
        <v>15</v>
      </c>
      <c r="R43" s="503">
        <v>4</v>
      </c>
      <c r="S43" s="110">
        <f t="shared" si="2"/>
        <v>20</v>
      </c>
      <c r="T43" s="503"/>
      <c r="U43" s="503"/>
      <c r="V43" s="503"/>
      <c r="W43" s="110">
        <f t="shared" si="3"/>
        <v>0</v>
      </c>
      <c r="X43" s="503"/>
      <c r="Y43" s="503"/>
      <c r="Z43" s="503"/>
      <c r="AA43" s="110">
        <f t="shared" si="4"/>
        <v>0</v>
      </c>
      <c r="AB43" s="322"/>
      <c r="AC43" s="323"/>
      <c r="AD43" s="323"/>
      <c r="AE43" s="110">
        <f t="shared" si="5"/>
        <v>0</v>
      </c>
      <c r="AF43" s="111"/>
      <c r="AG43" s="111"/>
      <c r="AH43" s="111"/>
      <c r="AI43" s="110">
        <f t="shared" si="6"/>
        <v>0</v>
      </c>
      <c r="AJ43" s="123">
        <f t="shared" si="7"/>
        <v>20</v>
      </c>
    </row>
    <row r="44" spans="1:36" s="3" customFormat="1" ht="51" customHeight="1">
      <c r="A44" s="7">
        <f t="shared" si="8"/>
        <v>32</v>
      </c>
      <c r="B44" s="10" t="s">
        <v>14</v>
      </c>
      <c r="C44" s="10">
        <v>1989</v>
      </c>
      <c r="D44" s="10" t="s">
        <v>11</v>
      </c>
      <c r="E44" s="10" t="s">
        <v>724</v>
      </c>
      <c r="F44" s="10" t="s">
        <v>243</v>
      </c>
      <c r="G44" s="113" t="s">
        <v>128</v>
      </c>
      <c r="H44" s="174"/>
      <c r="I44" s="175"/>
      <c r="J44" s="524"/>
      <c r="K44" s="110">
        <f t="shared" si="0"/>
        <v>0</v>
      </c>
      <c r="L44" s="370"/>
      <c r="M44" s="370"/>
      <c r="N44" s="370"/>
      <c r="O44" s="110">
        <f t="shared" si="1"/>
        <v>0</v>
      </c>
      <c r="P44" s="311"/>
      <c r="Q44" s="527"/>
      <c r="R44" s="527"/>
      <c r="S44" s="110">
        <f t="shared" si="2"/>
        <v>0</v>
      </c>
      <c r="T44" s="311"/>
      <c r="U44" s="311"/>
      <c r="V44" s="311"/>
      <c r="W44" s="110">
        <f t="shared" si="3"/>
        <v>0</v>
      </c>
      <c r="X44" s="211">
        <v>7</v>
      </c>
      <c r="Y44" s="211">
        <v>6</v>
      </c>
      <c r="Z44" s="211">
        <v>6</v>
      </c>
      <c r="AA44" s="110">
        <f t="shared" si="4"/>
        <v>19</v>
      </c>
      <c r="AB44" s="322"/>
      <c r="AC44" s="323"/>
      <c r="AD44" s="323"/>
      <c r="AE44" s="110">
        <f t="shared" si="5"/>
        <v>0</v>
      </c>
      <c r="AF44" s="111"/>
      <c r="AG44" s="111"/>
      <c r="AH44" s="111"/>
      <c r="AI44" s="176">
        <f t="shared" si="6"/>
        <v>0</v>
      </c>
      <c r="AJ44" s="123">
        <f t="shared" si="7"/>
        <v>19</v>
      </c>
    </row>
    <row r="45" spans="1:36" customFormat="1" ht="42" customHeight="1">
      <c r="A45" s="7">
        <f t="shared" si="8"/>
        <v>33</v>
      </c>
      <c r="B45" s="115" t="s">
        <v>59</v>
      </c>
      <c r="C45" s="4">
        <v>1967</v>
      </c>
      <c r="D45" s="4" t="s">
        <v>11</v>
      </c>
      <c r="E45" s="74" t="s">
        <v>189</v>
      </c>
      <c r="F45" s="74" t="s">
        <v>5</v>
      </c>
      <c r="G45" s="111" t="s">
        <v>61</v>
      </c>
      <c r="H45" s="111">
        <v>8</v>
      </c>
      <c r="I45" s="88">
        <v>11</v>
      </c>
      <c r="J45" s="411"/>
      <c r="K45" s="110">
        <f t="shared" ref="K45:K76" si="9">J45+I45+H45</f>
        <v>19</v>
      </c>
      <c r="L45" s="503"/>
      <c r="M45" s="503"/>
      <c r="N45" s="503"/>
      <c r="O45" s="110">
        <f t="shared" ref="O45:O76" si="10">N45+M45+L45</f>
        <v>0</v>
      </c>
      <c r="P45" s="503"/>
      <c r="Q45" s="503"/>
      <c r="R45" s="503"/>
      <c r="S45" s="110">
        <f t="shared" ref="S45:S76" si="11">R45+Q45+P45</f>
        <v>0</v>
      </c>
      <c r="T45" s="503"/>
      <c r="U45" s="503"/>
      <c r="V45" s="503"/>
      <c r="W45" s="110">
        <f t="shared" ref="W45:W76" si="12">V45+U45+T45</f>
        <v>0</v>
      </c>
      <c r="X45" s="503"/>
      <c r="Y45" s="503"/>
      <c r="Z45" s="503"/>
      <c r="AA45" s="110">
        <f t="shared" ref="AA45:AA76" si="13">Z45+Y45+X45</f>
        <v>0</v>
      </c>
      <c r="AB45" s="322"/>
      <c r="AC45" s="323"/>
      <c r="AD45" s="323"/>
      <c r="AE45" s="110">
        <f t="shared" ref="AE45:AE76" si="14">AD45+AC45+AB45</f>
        <v>0</v>
      </c>
      <c r="AF45" s="111"/>
      <c r="AG45" s="111"/>
      <c r="AH45" s="111"/>
      <c r="AI45" s="110">
        <f t="shared" ref="AI45:AI76" si="15">AH45+AG45+AF45</f>
        <v>0</v>
      </c>
      <c r="AJ45" s="123">
        <f t="shared" ref="AJ45:AJ76" si="16">AI45+AE45+AA45+W45+S45+O45+K45</f>
        <v>19</v>
      </c>
    </row>
    <row r="46" spans="1:36" s="3" customFormat="1" ht="51" customHeight="1">
      <c r="A46" s="7">
        <f t="shared" si="8"/>
        <v>34</v>
      </c>
      <c r="B46" s="112" t="s">
        <v>10</v>
      </c>
      <c r="C46" s="10">
        <v>1979</v>
      </c>
      <c r="D46" s="10" t="s">
        <v>11</v>
      </c>
      <c r="E46" s="37" t="s">
        <v>285</v>
      </c>
      <c r="F46" s="37" t="s">
        <v>12</v>
      </c>
      <c r="G46" s="113" t="s">
        <v>13</v>
      </c>
      <c r="H46" s="111">
        <v>1</v>
      </c>
      <c r="I46" s="88"/>
      <c r="J46" s="411"/>
      <c r="K46" s="110">
        <f t="shared" si="9"/>
        <v>1</v>
      </c>
      <c r="L46" s="503">
        <v>12</v>
      </c>
      <c r="M46" s="503"/>
      <c r="N46" s="503"/>
      <c r="O46" s="110">
        <f t="shared" si="10"/>
        <v>12</v>
      </c>
      <c r="P46" s="503"/>
      <c r="Q46" s="503"/>
      <c r="R46" s="503"/>
      <c r="S46" s="110">
        <f t="shared" si="11"/>
        <v>0</v>
      </c>
      <c r="T46" s="503"/>
      <c r="U46" s="503"/>
      <c r="V46" s="503"/>
      <c r="W46" s="110">
        <f t="shared" si="12"/>
        <v>0</v>
      </c>
      <c r="X46" s="503"/>
      <c r="Y46" s="503"/>
      <c r="Z46" s="503"/>
      <c r="AA46" s="110">
        <f t="shared" si="13"/>
        <v>0</v>
      </c>
      <c r="AB46" s="322">
        <v>5</v>
      </c>
      <c r="AC46" s="323"/>
      <c r="AD46" s="323"/>
      <c r="AE46" s="110">
        <f t="shared" si="14"/>
        <v>5</v>
      </c>
      <c r="AF46" s="111"/>
      <c r="AG46" s="111"/>
      <c r="AH46" s="111"/>
      <c r="AI46" s="110">
        <f t="shared" si="15"/>
        <v>0</v>
      </c>
      <c r="AJ46" s="123">
        <f t="shared" si="16"/>
        <v>18</v>
      </c>
    </row>
    <row r="47" spans="1:36" s="3" customFormat="1" ht="51" customHeight="1">
      <c r="A47" s="7">
        <f t="shared" si="8"/>
        <v>35</v>
      </c>
      <c r="B47" s="10" t="s">
        <v>14</v>
      </c>
      <c r="C47" s="10">
        <v>1989</v>
      </c>
      <c r="D47" s="10" t="s">
        <v>11</v>
      </c>
      <c r="E47" s="10" t="s">
        <v>614</v>
      </c>
      <c r="F47" s="10" t="s">
        <v>243</v>
      </c>
      <c r="G47" s="184" t="s">
        <v>813</v>
      </c>
      <c r="H47" s="57"/>
      <c r="I47" s="88"/>
      <c r="J47" s="411"/>
      <c r="K47" s="110">
        <f t="shared" si="9"/>
        <v>0</v>
      </c>
      <c r="L47" s="166"/>
      <c r="M47" s="166"/>
      <c r="N47" s="166"/>
      <c r="O47" s="110">
        <f t="shared" si="10"/>
        <v>0</v>
      </c>
      <c r="P47" s="166"/>
      <c r="Q47" s="166"/>
      <c r="R47" s="166"/>
      <c r="S47" s="110">
        <f t="shared" si="11"/>
        <v>0</v>
      </c>
      <c r="T47" s="236"/>
      <c r="U47" s="236"/>
      <c r="V47" s="236"/>
      <c r="W47" s="110">
        <f t="shared" si="12"/>
        <v>0</v>
      </c>
      <c r="X47" s="211"/>
      <c r="Y47" s="211"/>
      <c r="Z47" s="211"/>
      <c r="AA47" s="110">
        <f t="shared" si="13"/>
        <v>0</v>
      </c>
      <c r="AB47" s="327">
        <v>9</v>
      </c>
      <c r="AC47" s="327"/>
      <c r="AD47" s="327">
        <v>8</v>
      </c>
      <c r="AE47" s="110">
        <f t="shared" si="14"/>
        <v>17</v>
      </c>
      <c r="AF47" s="211"/>
      <c r="AG47" s="211"/>
      <c r="AH47" s="211"/>
      <c r="AI47" s="110">
        <f t="shared" si="15"/>
        <v>0</v>
      </c>
      <c r="AJ47" s="123">
        <f t="shared" si="16"/>
        <v>17</v>
      </c>
    </row>
    <row r="48" spans="1:36" s="3" customFormat="1" ht="51" customHeight="1">
      <c r="A48" s="7">
        <f t="shared" si="8"/>
        <v>36</v>
      </c>
      <c r="B48" s="193" t="s">
        <v>64</v>
      </c>
      <c r="C48" s="194">
        <v>1991</v>
      </c>
      <c r="D48" s="194" t="s">
        <v>11</v>
      </c>
      <c r="E48" s="195" t="s">
        <v>65</v>
      </c>
      <c r="F48" s="195" t="s">
        <v>27</v>
      </c>
      <c r="G48" s="196" t="s">
        <v>28</v>
      </c>
      <c r="H48" s="111">
        <v>1</v>
      </c>
      <c r="I48" s="88">
        <v>1</v>
      </c>
      <c r="J48" s="411">
        <v>3</v>
      </c>
      <c r="K48" s="110">
        <f t="shared" si="9"/>
        <v>5</v>
      </c>
      <c r="L48" s="503">
        <v>1</v>
      </c>
      <c r="M48" s="503">
        <v>4</v>
      </c>
      <c r="N48" s="503">
        <v>4</v>
      </c>
      <c r="O48" s="110">
        <f t="shared" si="10"/>
        <v>9</v>
      </c>
      <c r="P48" s="503">
        <v>1</v>
      </c>
      <c r="Q48" s="503">
        <v>2</v>
      </c>
      <c r="R48" s="503"/>
      <c r="S48" s="110">
        <f t="shared" si="11"/>
        <v>3</v>
      </c>
      <c r="T48" s="503"/>
      <c r="U48" s="503"/>
      <c r="V48" s="503"/>
      <c r="W48" s="110">
        <f t="shared" si="12"/>
        <v>0</v>
      </c>
      <c r="X48" s="503"/>
      <c r="Y48" s="503"/>
      <c r="Z48" s="503"/>
      <c r="AA48" s="110">
        <f t="shared" si="13"/>
        <v>0</v>
      </c>
      <c r="AB48" s="322"/>
      <c r="AC48" s="323"/>
      <c r="AD48" s="323"/>
      <c r="AE48" s="110">
        <f t="shared" si="14"/>
        <v>0</v>
      </c>
      <c r="AF48" s="111"/>
      <c r="AG48" s="111"/>
      <c r="AH48" s="111"/>
      <c r="AI48" s="110">
        <f t="shared" si="15"/>
        <v>0</v>
      </c>
      <c r="AJ48" s="123">
        <f t="shared" si="16"/>
        <v>17</v>
      </c>
    </row>
    <row r="49" spans="1:36" s="3" customFormat="1" ht="51" customHeight="1">
      <c r="A49" s="7">
        <f t="shared" si="8"/>
        <v>37</v>
      </c>
      <c r="B49" s="10" t="s">
        <v>465</v>
      </c>
      <c r="C49" s="10">
        <v>1984</v>
      </c>
      <c r="D49" s="10" t="s">
        <v>69</v>
      </c>
      <c r="E49" s="10" t="s">
        <v>691</v>
      </c>
      <c r="F49" s="10" t="s">
        <v>679</v>
      </c>
      <c r="G49" s="113" t="s">
        <v>680</v>
      </c>
      <c r="H49" s="174"/>
      <c r="I49" s="175"/>
      <c r="J49" s="524"/>
      <c r="K49" s="110">
        <f t="shared" si="9"/>
        <v>0</v>
      </c>
      <c r="L49" s="370"/>
      <c r="M49" s="370"/>
      <c r="N49" s="370"/>
      <c r="O49" s="110">
        <f t="shared" si="10"/>
        <v>0</v>
      </c>
      <c r="P49" s="311"/>
      <c r="Q49" s="527"/>
      <c r="R49" s="527"/>
      <c r="S49" s="110">
        <f t="shared" si="11"/>
        <v>0</v>
      </c>
      <c r="T49" s="311">
        <v>10</v>
      </c>
      <c r="U49" s="311">
        <v>6</v>
      </c>
      <c r="V49" s="311">
        <v>1</v>
      </c>
      <c r="W49" s="110">
        <f t="shared" si="12"/>
        <v>17</v>
      </c>
      <c r="X49" s="503"/>
      <c r="Y49" s="503"/>
      <c r="Z49" s="503"/>
      <c r="AA49" s="110">
        <f t="shared" si="13"/>
        <v>0</v>
      </c>
      <c r="AB49" s="322"/>
      <c r="AC49" s="323"/>
      <c r="AD49" s="323"/>
      <c r="AE49" s="110">
        <f t="shared" si="14"/>
        <v>0</v>
      </c>
      <c r="AF49" s="111"/>
      <c r="AG49" s="111"/>
      <c r="AH49" s="111"/>
      <c r="AI49" s="176">
        <f t="shared" si="15"/>
        <v>0</v>
      </c>
      <c r="AJ49" s="262">
        <f t="shared" si="16"/>
        <v>17</v>
      </c>
    </row>
    <row r="50" spans="1:36" s="3" customFormat="1" ht="51" customHeight="1">
      <c r="A50" s="7">
        <f t="shared" si="8"/>
        <v>38</v>
      </c>
      <c r="B50" s="112" t="s">
        <v>14</v>
      </c>
      <c r="C50" s="10">
        <v>1989</v>
      </c>
      <c r="D50" s="10" t="s">
        <v>11</v>
      </c>
      <c r="E50" s="37" t="s">
        <v>252</v>
      </c>
      <c r="F50" s="37" t="s">
        <v>243</v>
      </c>
      <c r="G50" s="113" t="s">
        <v>128</v>
      </c>
      <c r="H50" s="111">
        <v>1</v>
      </c>
      <c r="I50" s="88">
        <v>14</v>
      </c>
      <c r="J50" s="411">
        <v>1</v>
      </c>
      <c r="K50" s="110">
        <f t="shared" si="9"/>
        <v>16</v>
      </c>
      <c r="L50" s="503"/>
      <c r="M50" s="503"/>
      <c r="N50" s="503"/>
      <c r="O50" s="110">
        <f t="shared" si="10"/>
        <v>0</v>
      </c>
      <c r="P50" s="503"/>
      <c r="Q50" s="503"/>
      <c r="R50" s="503"/>
      <c r="S50" s="110">
        <f t="shared" si="11"/>
        <v>0</v>
      </c>
      <c r="T50" s="503"/>
      <c r="U50" s="503"/>
      <c r="V50" s="503"/>
      <c r="W50" s="110">
        <f t="shared" si="12"/>
        <v>0</v>
      </c>
      <c r="X50" s="503"/>
      <c r="Y50" s="503"/>
      <c r="Z50" s="503"/>
      <c r="AA50" s="110">
        <f t="shared" si="13"/>
        <v>0</v>
      </c>
      <c r="AB50" s="322"/>
      <c r="AC50" s="323"/>
      <c r="AD50" s="323"/>
      <c r="AE50" s="110">
        <f t="shared" si="14"/>
        <v>0</v>
      </c>
      <c r="AF50" s="111"/>
      <c r="AG50" s="111"/>
      <c r="AH50" s="111"/>
      <c r="AI50" s="110">
        <f t="shared" si="15"/>
        <v>0</v>
      </c>
      <c r="AJ50" s="123">
        <f t="shared" si="16"/>
        <v>16</v>
      </c>
    </row>
    <row r="51" spans="1:36" s="3" customFormat="1" ht="51" customHeight="1">
      <c r="A51" s="7">
        <f t="shared" si="8"/>
        <v>39</v>
      </c>
      <c r="B51" s="99" t="s">
        <v>44</v>
      </c>
      <c r="C51" s="100">
        <v>1988</v>
      </c>
      <c r="D51" s="100" t="s">
        <v>11</v>
      </c>
      <c r="E51" s="100" t="s">
        <v>369</v>
      </c>
      <c r="F51" s="100" t="s">
        <v>41</v>
      </c>
      <c r="G51" s="114" t="s">
        <v>26</v>
      </c>
      <c r="H51" s="90"/>
      <c r="I51" s="90"/>
      <c r="J51" s="525"/>
      <c r="K51" s="110">
        <f t="shared" si="9"/>
        <v>0</v>
      </c>
      <c r="L51" s="525">
        <v>10</v>
      </c>
      <c r="M51" s="525">
        <v>6</v>
      </c>
      <c r="N51" s="525"/>
      <c r="O51" s="110">
        <f t="shared" si="10"/>
        <v>16</v>
      </c>
      <c r="P51" s="503"/>
      <c r="Q51" s="503"/>
      <c r="R51" s="503"/>
      <c r="S51" s="110">
        <f t="shared" si="11"/>
        <v>0</v>
      </c>
      <c r="T51" s="503"/>
      <c r="U51" s="503"/>
      <c r="V51" s="503"/>
      <c r="W51" s="110">
        <f t="shared" si="12"/>
        <v>0</v>
      </c>
      <c r="X51" s="503"/>
      <c r="Y51" s="503"/>
      <c r="Z51" s="503"/>
      <c r="AA51" s="110">
        <f t="shared" si="13"/>
        <v>0</v>
      </c>
      <c r="AB51" s="322"/>
      <c r="AC51" s="323"/>
      <c r="AD51" s="323"/>
      <c r="AE51" s="110">
        <f t="shared" si="14"/>
        <v>0</v>
      </c>
      <c r="AF51" s="111"/>
      <c r="AG51" s="111"/>
      <c r="AH51" s="111"/>
      <c r="AI51" s="110">
        <f t="shared" si="15"/>
        <v>0</v>
      </c>
      <c r="AJ51" s="123">
        <f t="shared" si="16"/>
        <v>16</v>
      </c>
    </row>
    <row r="52" spans="1:36" s="3" customFormat="1" ht="51" customHeight="1">
      <c r="A52" s="7">
        <f t="shared" si="8"/>
        <v>40</v>
      </c>
      <c r="B52" s="216" t="s">
        <v>366</v>
      </c>
      <c r="C52" s="90">
        <v>1968</v>
      </c>
      <c r="D52" s="90" t="s">
        <v>11</v>
      </c>
      <c r="E52" s="90" t="s">
        <v>367</v>
      </c>
      <c r="F52" s="90" t="s">
        <v>359</v>
      </c>
      <c r="G52" s="318" t="s">
        <v>368</v>
      </c>
      <c r="H52" s="90"/>
      <c r="I52" s="90"/>
      <c r="J52" s="525"/>
      <c r="K52" s="110">
        <f t="shared" si="9"/>
        <v>0</v>
      </c>
      <c r="L52" s="525"/>
      <c r="M52" s="525">
        <v>8</v>
      </c>
      <c r="N52" s="525"/>
      <c r="O52" s="110">
        <f t="shared" si="10"/>
        <v>8</v>
      </c>
      <c r="P52" s="503">
        <v>7</v>
      </c>
      <c r="Q52" s="503"/>
      <c r="R52" s="503"/>
      <c r="S52" s="110">
        <f t="shared" si="11"/>
        <v>7</v>
      </c>
      <c r="T52" s="503"/>
      <c r="U52" s="503"/>
      <c r="V52" s="503"/>
      <c r="W52" s="110">
        <f t="shared" si="12"/>
        <v>0</v>
      </c>
      <c r="X52" s="503"/>
      <c r="Y52" s="503"/>
      <c r="Z52" s="503"/>
      <c r="AA52" s="110">
        <f t="shared" si="13"/>
        <v>0</v>
      </c>
      <c r="AB52" s="322"/>
      <c r="AC52" s="323"/>
      <c r="AD52" s="323"/>
      <c r="AE52" s="110">
        <f t="shared" si="14"/>
        <v>0</v>
      </c>
      <c r="AF52" s="111"/>
      <c r="AG52" s="111"/>
      <c r="AH52" s="111"/>
      <c r="AI52" s="110">
        <f t="shared" si="15"/>
        <v>0</v>
      </c>
      <c r="AJ52" s="123">
        <f t="shared" si="16"/>
        <v>15</v>
      </c>
    </row>
    <row r="53" spans="1:36" s="3" customFormat="1" ht="51" customHeight="1">
      <c r="A53" s="7">
        <f t="shared" si="8"/>
        <v>41</v>
      </c>
      <c r="B53" s="112" t="s">
        <v>433</v>
      </c>
      <c r="C53" s="10">
        <v>1966</v>
      </c>
      <c r="D53" s="10" t="s">
        <v>11</v>
      </c>
      <c r="E53" s="37" t="s">
        <v>496</v>
      </c>
      <c r="F53" s="37" t="s">
        <v>41</v>
      </c>
      <c r="G53" s="113" t="s">
        <v>181</v>
      </c>
      <c r="H53" s="102"/>
      <c r="I53" s="103"/>
      <c r="J53" s="414"/>
      <c r="K53" s="110">
        <f t="shared" si="9"/>
        <v>0</v>
      </c>
      <c r="L53" s="396"/>
      <c r="M53" s="414"/>
      <c r="N53" s="414"/>
      <c r="O53" s="110">
        <f t="shared" si="10"/>
        <v>0</v>
      </c>
      <c r="P53" s="503">
        <v>11</v>
      </c>
      <c r="Q53" s="503">
        <v>1</v>
      </c>
      <c r="R53" s="503">
        <v>3</v>
      </c>
      <c r="S53" s="110">
        <f t="shared" si="11"/>
        <v>15</v>
      </c>
      <c r="T53" s="503"/>
      <c r="U53" s="503"/>
      <c r="V53" s="503"/>
      <c r="W53" s="110">
        <f t="shared" si="12"/>
        <v>0</v>
      </c>
      <c r="X53" s="503"/>
      <c r="Y53" s="503"/>
      <c r="Z53" s="503"/>
      <c r="AA53" s="110">
        <f t="shared" si="13"/>
        <v>0</v>
      </c>
      <c r="AB53" s="322"/>
      <c r="AC53" s="323"/>
      <c r="AD53" s="323"/>
      <c r="AE53" s="110">
        <f t="shared" si="14"/>
        <v>0</v>
      </c>
      <c r="AF53" s="111"/>
      <c r="AG53" s="111"/>
      <c r="AH53" s="111"/>
      <c r="AI53" s="110">
        <f t="shared" si="15"/>
        <v>0</v>
      </c>
      <c r="AJ53" s="123">
        <f t="shared" si="16"/>
        <v>15</v>
      </c>
    </row>
    <row r="54" spans="1:36" s="3" customFormat="1" ht="51" customHeight="1">
      <c r="A54" s="7">
        <f t="shared" si="8"/>
        <v>42</v>
      </c>
      <c r="B54" s="112" t="s">
        <v>489</v>
      </c>
      <c r="C54" s="10">
        <v>1974</v>
      </c>
      <c r="D54" s="10" t="s">
        <v>4</v>
      </c>
      <c r="E54" s="37" t="s">
        <v>494</v>
      </c>
      <c r="F54" s="37" t="s">
        <v>491</v>
      </c>
      <c r="G54" s="113" t="s">
        <v>492</v>
      </c>
      <c r="H54" s="102"/>
      <c r="I54" s="103"/>
      <c r="J54" s="414"/>
      <c r="K54" s="110">
        <f t="shared" si="9"/>
        <v>0</v>
      </c>
      <c r="L54" s="396"/>
      <c r="M54" s="414"/>
      <c r="N54" s="414"/>
      <c r="O54" s="110">
        <f t="shared" si="10"/>
        <v>0</v>
      </c>
      <c r="P54" s="503">
        <v>6</v>
      </c>
      <c r="Q54" s="503">
        <v>1</v>
      </c>
      <c r="R54" s="503"/>
      <c r="S54" s="110">
        <f t="shared" si="11"/>
        <v>7</v>
      </c>
      <c r="T54" s="503"/>
      <c r="U54" s="503"/>
      <c r="V54" s="503"/>
      <c r="W54" s="110">
        <f t="shared" si="12"/>
        <v>0</v>
      </c>
      <c r="X54" s="503"/>
      <c r="Y54" s="503"/>
      <c r="Z54" s="503"/>
      <c r="AA54" s="110">
        <f t="shared" si="13"/>
        <v>0</v>
      </c>
      <c r="AB54" s="322">
        <v>1</v>
      </c>
      <c r="AC54" s="323">
        <v>6</v>
      </c>
      <c r="AD54" s="323"/>
      <c r="AE54" s="110">
        <f t="shared" si="14"/>
        <v>7</v>
      </c>
      <c r="AF54" s="111"/>
      <c r="AG54" s="111"/>
      <c r="AH54" s="111"/>
      <c r="AI54" s="110">
        <f t="shared" si="15"/>
        <v>0</v>
      </c>
      <c r="AJ54" s="123">
        <f t="shared" si="16"/>
        <v>14</v>
      </c>
    </row>
    <row r="55" spans="1:36" s="3" customFormat="1" ht="51" customHeight="1">
      <c r="A55" s="7">
        <f t="shared" si="8"/>
        <v>43</v>
      </c>
      <c r="B55" s="112" t="s">
        <v>15</v>
      </c>
      <c r="C55" s="10"/>
      <c r="D55" s="10" t="s">
        <v>11</v>
      </c>
      <c r="E55" s="37" t="s">
        <v>139</v>
      </c>
      <c r="F55" s="37" t="s">
        <v>136</v>
      </c>
      <c r="G55" s="113" t="s">
        <v>137</v>
      </c>
      <c r="H55" s="111">
        <v>1</v>
      </c>
      <c r="I55" s="88"/>
      <c r="J55" s="411">
        <v>7</v>
      </c>
      <c r="K55" s="110">
        <f t="shared" si="9"/>
        <v>8</v>
      </c>
      <c r="L55" s="503">
        <v>3</v>
      </c>
      <c r="M55" s="503">
        <v>1</v>
      </c>
      <c r="N55" s="503">
        <v>2</v>
      </c>
      <c r="O55" s="110">
        <f t="shared" si="10"/>
        <v>6</v>
      </c>
      <c r="P55" s="503"/>
      <c r="Q55" s="503"/>
      <c r="R55" s="503"/>
      <c r="S55" s="110">
        <f t="shared" si="11"/>
        <v>0</v>
      </c>
      <c r="T55" s="503"/>
      <c r="U55" s="503"/>
      <c r="V55" s="503"/>
      <c r="W55" s="110">
        <f t="shared" si="12"/>
        <v>0</v>
      </c>
      <c r="X55" s="503"/>
      <c r="Y55" s="503"/>
      <c r="Z55" s="503"/>
      <c r="AA55" s="110">
        <f t="shared" si="13"/>
        <v>0</v>
      </c>
      <c r="AB55" s="322"/>
      <c r="AC55" s="323"/>
      <c r="AD55" s="323"/>
      <c r="AE55" s="110">
        <f t="shared" si="14"/>
        <v>0</v>
      </c>
      <c r="AF55" s="111"/>
      <c r="AG55" s="111"/>
      <c r="AH55" s="111"/>
      <c r="AI55" s="110">
        <f t="shared" si="15"/>
        <v>0</v>
      </c>
      <c r="AJ55" s="123">
        <f t="shared" si="16"/>
        <v>14</v>
      </c>
    </row>
    <row r="56" spans="1:36" s="3" customFormat="1" ht="51" customHeight="1">
      <c r="A56" s="7">
        <f t="shared" si="8"/>
        <v>44</v>
      </c>
      <c r="B56" s="99" t="s">
        <v>58</v>
      </c>
      <c r="C56" s="100">
        <v>196</v>
      </c>
      <c r="D56" s="100" t="s">
        <v>11</v>
      </c>
      <c r="E56" s="100" t="s">
        <v>678</v>
      </c>
      <c r="F56" s="100" t="s">
        <v>49</v>
      </c>
      <c r="G56" s="113" t="s">
        <v>57</v>
      </c>
      <c r="H56" s="175"/>
      <c r="I56" s="175"/>
      <c r="J56" s="524"/>
      <c r="K56" s="110">
        <f t="shared" si="9"/>
        <v>0</v>
      </c>
      <c r="L56" s="370"/>
      <c r="M56" s="370"/>
      <c r="N56" s="370"/>
      <c r="O56" s="110">
        <f t="shared" si="10"/>
        <v>0</v>
      </c>
      <c r="P56" s="311"/>
      <c r="Q56" s="527"/>
      <c r="R56" s="527"/>
      <c r="S56" s="110">
        <f t="shared" si="11"/>
        <v>0</v>
      </c>
      <c r="T56" s="311">
        <v>7</v>
      </c>
      <c r="U56" s="311">
        <v>3</v>
      </c>
      <c r="V56" s="311">
        <v>4</v>
      </c>
      <c r="W56" s="110">
        <f t="shared" si="12"/>
        <v>14</v>
      </c>
      <c r="X56" s="503"/>
      <c r="Y56" s="503"/>
      <c r="Z56" s="503"/>
      <c r="AA56" s="110">
        <f t="shared" si="13"/>
        <v>0</v>
      </c>
      <c r="AB56" s="322"/>
      <c r="AC56" s="323"/>
      <c r="AD56" s="323"/>
      <c r="AE56" s="110">
        <f t="shared" si="14"/>
        <v>0</v>
      </c>
      <c r="AF56" s="111"/>
      <c r="AG56" s="111"/>
      <c r="AH56" s="111"/>
      <c r="AI56" s="176">
        <f t="shared" si="15"/>
        <v>0</v>
      </c>
      <c r="AJ56" s="123">
        <f t="shared" si="16"/>
        <v>14</v>
      </c>
    </row>
    <row r="57" spans="1:36" s="3" customFormat="1" ht="51" customHeight="1">
      <c r="A57" s="7">
        <f t="shared" si="8"/>
        <v>45</v>
      </c>
      <c r="B57" s="112" t="s">
        <v>77</v>
      </c>
      <c r="C57" s="10">
        <v>1971</v>
      </c>
      <c r="D57" s="10" t="s">
        <v>21</v>
      </c>
      <c r="E57" s="37" t="s">
        <v>377</v>
      </c>
      <c r="F57" s="98" t="s">
        <v>235</v>
      </c>
      <c r="G57" s="113" t="s">
        <v>85</v>
      </c>
      <c r="H57" s="111"/>
      <c r="I57" s="88"/>
      <c r="J57" s="411"/>
      <c r="K57" s="110">
        <f t="shared" si="9"/>
        <v>0</v>
      </c>
      <c r="L57" s="503">
        <v>14</v>
      </c>
      <c r="M57" s="503"/>
      <c r="N57" s="503"/>
      <c r="O57" s="110">
        <f t="shared" si="10"/>
        <v>14</v>
      </c>
      <c r="P57" s="503"/>
      <c r="Q57" s="503"/>
      <c r="R57" s="503"/>
      <c r="S57" s="110">
        <f t="shared" si="11"/>
        <v>0</v>
      </c>
      <c r="T57" s="503"/>
      <c r="U57" s="503"/>
      <c r="V57" s="503"/>
      <c r="W57" s="110">
        <f t="shared" si="12"/>
        <v>0</v>
      </c>
      <c r="X57" s="503"/>
      <c r="Y57" s="503"/>
      <c r="Z57" s="503"/>
      <c r="AA57" s="110">
        <f t="shared" si="13"/>
        <v>0</v>
      </c>
      <c r="AB57" s="322"/>
      <c r="AC57" s="323"/>
      <c r="AD57" s="323"/>
      <c r="AE57" s="110">
        <f t="shared" si="14"/>
        <v>0</v>
      </c>
      <c r="AF57" s="111"/>
      <c r="AG57" s="111"/>
      <c r="AH57" s="111"/>
      <c r="AI57" s="110">
        <f t="shared" si="15"/>
        <v>0</v>
      </c>
      <c r="AJ57" s="123">
        <f t="shared" si="16"/>
        <v>14</v>
      </c>
    </row>
    <row r="58" spans="1:36" s="3" customFormat="1" ht="51" customHeight="1">
      <c r="A58" s="7">
        <f t="shared" si="8"/>
        <v>46</v>
      </c>
      <c r="B58" s="112" t="s">
        <v>234</v>
      </c>
      <c r="C58" s="10">
        <v>1992</v>
      </c>
      <c r="D58" s="10" t="s">
        <v>148</v>
      </c>
      <c r="E58" s="37" t="s">
        <v>40</v>
      </c>
      <c r="F58" s="37" t="s">
        <v>58</v>
      </c>
      <c r="G58" s="113" t="s">
        <v>57</v>
      </c>
      <c r="H58" s="111">
        <v>1</v>
      </c>
      <c r="I58" s="88">
        <v>1</v>
      </c>
      <c r="J58" s="411"/>
      <c r="K58" s="110">
        <f t="shared" si="9"/>
        <v>2</v>
      </c>
      <c r="L58" s="503">
        <v>1</v>
      </c>
      <c r="M58" s="503">
        <v>10</v>
      </c>
      <c r="N58" s="503"/>
      <c r="O58" s="110">
        <f t="shared" si="10"/>
        <v>11</v>
      </c>
      <c r="P58" s="503"/>
      <c r="Q58" s="503"/>
      <c r="R58" s="503"/>
      <c r="S58" s="110">
        <f t="shared" si="11"/>
        <v>0</v>
      </c>
      <c r="T58" s="503"/>
      <c r="U58" s="503"/>
      <c r="V58" s="503"/>
      <c r="W58" s="110">
        <f t="shared" si="12"/>
        <v>0</v>
      </c>
      <c r="X58" s="503"/>
      <c r="Y58" s="503"/>
      <c r="Z58" s="503"/>
      <c r="AA58" s="110">
        <f t="shared" si="13"/>
        <v>0</v>
      </c>
      <c r="AB58" s="322"/>
      <c r="AC58" s="323"/>
      <c r="AD58" s="323"/>
      <c r="AE58" s="110">
        <f t="shared" si="14"/>
        <v>0</v>
      </c>
      <c r="AF58" s="111"/>
      <c r="AG58" s="111"/>
      <c r="AH58" s="111"/>
      <c r="AI58" s="110">
        <f t="shared" si="15"/>
        <v>0</v>
      </c>
      <c r="AJ58" s="123">
        <f t="shared" si="16"/>
        <v>13</v>
      </c>
    </row>
    <row r="59" spans="1:36" s="3" customFormat="1" ht="51" customHeight="1">
      <c r="A59" s="7">
        <f t="shared" si="8"/>
        <v>47</v>
      </c>
      <c r="B59" s="115" t="s">
        <v>87</v>
      </c>
      <c r="C59" s="4">
        <v>1974</v>
      </c>
      <c r="D59" s="4" t="s">
        <v>11</v>
      </c>
      <c r="E59" s="74" t="s">
        <v>86</v>
      </c>
      <c r="F59" s="74" t="s">
        <v>227</v>
      </c>
      <c r="G59" s="111" t="s">
        <v>105</v>
      </c>
      <c r="H59" s="111">
        <v>3</v>
      </c>
      <c r="I59" s="88">
        <v>8</v>
      </c>
      <c r="J59" s="411"/>
      <c r="K59" s="110">
        <f t="shared" si="9"/>
        <v>11</v>
      </c>
      <c r="L59" s="503"/>
      <c r="M59" s="503"/>
      <c r="N59" s="503"/>
      <c r="O59" s="110">
        <f t="shared" si="10"/>
        <v>0</v>
      </c>
      <c r="P59" s="503"/>
      <c r="Q59" s="503"/>
      <c r="R59" s="503"/>
      <c r="S59" s="110">
        <f t="shared" si="11"/>
        <v>0</v>
      </c>
      <c r="T59" s="503"/>
      <c r="U59" s="503"/>
      <c r="V59" s="503"/>
      <c r="W59" s="110">
        <f t="shared" si="12"/>
        <v>0</v>
      </c>
      <c r="X59" s="503"/>
      <c r="Y59" s="503"/>
      <c r="Z59" s="503"/>
      <c r="AA59" s="110">
        <f t="shared" si="13"/>
        <v>0</v>
      </c>
      <c r="AB59" s="322"/>
      <c r="AC59" s="323"/>
      <c r="AD59" s="323"/>
      <c r="AE59" s="110">
        <f t="shared" si="14"/>
        <v>0</v>
      </c>
      <c r="AF59" s="111"/>
      <c r="AG59" s="111"/>
      <c r="AH59" s="111"/>
      <c r="AI59" s="110">
        <f t="shared" si="15"/>
        <v>0</v>
      </c>
      <c r="AJ59" s="123">
        <f t="shared" si="16"/>
        <v>11</v>
      </c>
    </row>
    <row r="60" spans="1:36" s="3" customFormat="1" ht="51" customHeight="1">
      <c r="A60" s="7">
        <f t="shared" si="8"/>
        <v>48</v>
      </c>
      <c r="B60" s="99" t="s">
        <v>58</v>
      </c>
      <c r="C60" s="100">
        <v>1965</v>
      </c>
      <c r="D60" s="100" t="s">
        <v>11</v>
      </c>
      <c r="E60" s="100" t="s">
        <v>610</v>
      </c>
      <c r="F60" s="100" t="s">
        <v>49</v>
      </c>
      <c r="G60" s="113" t="s">
        <v>57</v>
      </c>
      <c r="H60" s="174"/>
      <c r="I60" s="175"/>
      <c r="J60" s="524"/>
      <c r="K60" s="110">
        <f t="shared" si="9"/>
        <v>0</v>
      </c>
      <c r="L60" s="370"/>
      <c r="M60" s="370"/>
      <c r="N60" s="370"/>
      <c r="O60" s="110">
        <f t="shared" si="10"/>
        <v>0</v>
      </c>
      <c r="P60" s="311"/>
      <c r="Q60" s="527"/>
      <c r="R60" s="527"/>
      <c r="S60" s="110">
        <f t="shared" si="11"/>
        <v>0</v>
      </c>
      <c r="T60" s="311">
        <v>11</v>
      </c>
      <c r="U60" s="311"/>
      <c r="V60" s="311"/>
      <c r="W60" s="110">
        <f t="shared" si="12"/>
        <v>11</v>
      </c>
      <c r="X60" s="503"/>
      <c r="Y60" s="503"/>
      <c r="Z60" s="503"/>
      <c r="AA60" s="110">
        <f t="shared" si="13"/>
        <v>0</v>
      </c>
      <c r="AB60" s="322"/>
      <c r="AC60" s="323"/>
      <c r="AD60" s="323"/>
      <c r="AE60" s="110">
        <f t="shared" si="14"/>
        <v>0</v>
      </c>
      <c r="AF60" s="111"/>
      <c r="AG60" s="111"/>
      <c r="AH60" s="111"/>
      <c r="AI60" s="176">
        <f t="shared" si="15"/>
        <v>0</v>
      </c>
      <c r="AJ60" s="123">
        <f t="shared" si="16"/>
        <v>11</v>
      </c>
    </row>
    <row r="61" spans="1:36" s="3" customFormat="1" ht="51" customHeight="1">
      <c r="A61" s="7">
        <f t="shared" si="8"/>
        <v>49</v>
      </c>
      <c r="B61" s="112" t="s">
        <v>613</v>
      </c>
      <c r="C61" s="10">
        <v>1972</v>
      </c>
      <c r="D61" s="10" t="s">
        <v>69</v>
      </c>
      <c r="E61" s="37" t="s">
        <v>614</v>
      </c>
      <c r="F61" s="37" t="s">
        <v>41</v>
      </c>
      <c r="G61" s="113" t="s">
        <v>615</v>
      </c>
      <c r="H61" s="57"/>
      <c r="I61" s="88"/>
      <c r="J61" s="411"/>
      <c r="K61" s="110">
        <f t="shared" si="9"/>
        <v>0</v>
      </c>
      <c r="L61" s="166"/>
      <c r="M61" s="166"/>
      <c r="N61" s="166"/>
      <c r="O61" s="110">
        <f t="shared" si="10"/>
        <v>0</v>
      </c>
      <c r="P61" s="166"/>
      <c r="Q61" s="166"/>
      <c r="R61" s="166"/>
      <c r="S61" s="110">
        <f t="shared" si="11"/>
        <v>0</v>
      </c>
      <c r="T61" s="311">
        <v>6</v>
      </c>
      <c r="U61" s="311">
        <v>2</v>
      </c>
      <c r="V61" s="311">
        <v>3</v>
      </c>
      <c r="W61" s="110">
        <f t="shared" si="12"/>
        <v>11</v>
      </c>
      <c r="X61" s="503"/>
      <c r="Y61" s="503"/>
      <c r="Z61" s="503"/>
      <c r="AA61" s="110">
        <f t="shared" si="13"/>
        <v>0</v>
      </c>
      <c r="AB61" s="322"/>
      <c r="AC61" s="323"/>
      <c r="AD61" s="323"/>
      <c r="AE61" s="110">
        <f t="shared" si="14"/>
        <v>0</v>
      </c>
      <c r="AF61" s="111"/>
      <c r="AG61" s="111"/>
      <c r="AH61" s="111"/>
      <c r="AI61" s="110">
        <f t="shared" si="15"/>
        <v>0</v>
      </c>
      <c r="AJ61" s="123">
        <f t="shared" si="16"/>
        <v>11</v>
      </c>
    </row>
    <row r="62" spans="1:36" s="3" customFormat="1" ht="51" customHeight="1">
      <c r="A62" s="7">
        <f t="shared" si="8"/>
        <v>50</v>
      </c>
      <c r="B62" s="115" t="s">
        <v>36</v>
      </c>
      <c r="C62" s="4">
        <v>1987</v>
      </c>
      <c r="D62" s="4" t="s">
        <v>4</v>
      </c>
      <c r="E62" s="74" t="s">
        <v>347</v>
      </c>
      <c r="F62" s="74" t="s">
        <v>38</v>
      </c>
      <c r="G62" s="116" t="s">
        <v>39</v>
      </c>
      <c r="H62" s="111"/>
      <c r="I62" s="88"/>
      <c r="J62" s="411"/>
      <c r="K62" s="110">
        <f t="shared" si="9"/>
        <v>0</v>
      </c>
      <c r="L62" s="503">
        <v>1</v>
      </c>
      <c r="M62" s="503">
        <v>5</v>
      </c>
      <c r="N62" s="503">
        <v>3</v>
      </c>
      <c r="O62" s="110">
        <f t="shared" si="10"/>
        <v>9</v>
      </c>
      <c r="P62" s="503"/>
      <c r="Q62" s="503"/>
      <c r="R62" s="503"/>
      <c r="S62" s="110">
        <f t="shared" si="11"/>
        <v>0</v>
      </c>
      <c r="T62" s="503"/>
      <c r="U62" s="503"/>
      <c r="V62" s="503"/>
      <c r="W62" s="110">
        <f t="shared" si="12"/>
        <v>0</v>
      </c>
      <c r="X62" s="503"/>
      <c r="Y62" s="503"/>
      <c r="Z62" s="503"/>
      <c r="AA62" s="110">
        <f t="shared" si="13"/>
        <v>0</v>
      </c>
      <c r="AB62" s="322"/>
      <c r="AC62" s="323"/>
      <c r="AD62" s="323"/>
      <c r="AE62" s="110">
        <f t="shared" si="14"/>
        <v>0</v>
      </c>
      <c r="AF62" s="111"/>
      <c r="AG62" s="111"/>
      <c r="AH62" s="111"/>
      <c r="AI62" s="110">
        <f t="shared" si="15"/>
        <v>0</v>
      </c>
      <c r="AJ62" s="123">
        <f t="shared" si="16"/>
        <v>9</v>
      </c>
    </row>
    <row r="63" spans="1:36" s="3" customFormat="1" ht="51" customHeight="1" thickBot="1">
      <c r="A63" s="7">
        <f t="shared" si="8"/>
        <v>51</v>
      </c>
      <c r="B63" s="259" t="s">
        <v>14</v>
      </c>
      <c r="C63" s="259">
        <v>1990</v>
      </c>
      <c r="D63" s="259" t="s">
        <v>11</v>
      </c>
      <c r="E63" s="259" t="s">
        <v>815</v>
      </c>
      <c r="F63" s="259" t="s">
        <v>243</v>
      </c>
      <c r="G63" s="319" t="s">
        <v>813</v>
      </c>
      <c r="H63" s="57"/>
      <c r="I63" s="88"/>
      <c r="J63" s="411"/>
      <c r="K63" s="110">
        <f t="shared" si="9"/>
        <v>0</v>
      </c>
      <c r="L63" s="166"/>
      <c r="M63" s="166"/>
      <c r="N63" s="166"/>
      <c r="O63" s="110">
        <f t="shared" si="10"/>
        <v>0</v>
      </c>
      <c r="P63" s="166"/>
      <c r="Q63" s="166"/>
      <c r="R63" s="166"/>
      <c r="S63" s="110">
        <f t="shared" si="11"/>
        <v>0</v>
      </c>
      <c r="T63" s="236"/>
      <c r="U63" s="236"/>
      <c r="V63" s="236"/>
      <c r="W63" s="110">
        <f t="shared" si="12"/>
        <v>0</v>
      </c>
      <c r="X63" s="211"/>
      <c r="Y63" s="211"/>
      <c r="Z63" s="211"/>
      <c r="AA63" s="110">
        <f t="shared" si="13"/>
        <v>0</v>
      </c>
      <c r="AB63" s="327">
        <v>7</v>
      </c>
      <c r="AC63" s="327"/>
      <c r="AD63" s="327"/>
      <c r="AE63" s="110">
        <f t="shared" si="14"/>
        <v>7</v>
      </c>
      <c r="AF63" s="211"/>
      <c r="AG63" s="211"/>
      <c r="AH63" s="211"/>
      <c r="AI63" s="110">
        <f t="shared" si="15"/>
        <v>0</v>
      </c>
      <c r="AJ63" s="123">
        <f t="shared" si="16"/>
        <v>7</v>
      </c>
    </row>
    <row r="64" spans="1:36" s="3" customFormat="1" ht="51" customHeight="1">
      <c r="A64" s="7">
        <f t="shared" si="8"/>
        <v>52</v>
      </c>
      <c r="B64" s="4" t="s">
        <v>14</v>
      </c>
      <c r="C64" s="4">
        <v>1991</v>
      </c>
      <c r="D64" s="4" t="s">
        <v>11</v>
      </c>
      <c r="E64" s="4" t="s">
        <v>816</v>
      </c>
      <c r="F64" s="4" t="s">
        <v>243</v>
      </c>
      <c r="G64" s="183" t="s">
        <v>813</v>
      </c>
      <c r="H64" s="57"/>
      <c r="I64" s="88"/>
      <c r="J64" s="411"/>
      <c r="K64" s="110">
        <f t="shared" si="9"/>
        <v>0</v>
      </c>
      <c r="L64" s="166"/>
      <c r="M64" s="166"/>
      <c r="N64" s="166"/>
      <c r="O64" s="110">
        <f t="shared" si="10"/>
        <v>0</v>
      </c>
      <c r="P64" s="166"/>
      <c r="Q64" s="166"/>
      <c r="R64" s="166"/>
      <c r="S64" s="110">
        <f t="shared" si="11"/>
        <v>0</v>
      </c>
      <c r="T64" s="236"/>
      <c r="U64" s="236"/>
      <c r="V64" s="236"/>
      <c r="W64" s="110">
        <f t="shared" si="12"/>
        <v>0</v>
      </c>
      <c r="X64" s="211"/>
      <c r="Y64" s="211"/>
      <c r="Z64" s="211"/>
      <c r="AA64" s="110">
        <f t="shared" si="13"/>
        <v>0</v>
      </c>
      <c r="AB64" s="327">
        <v>4</v>
      </c>
      <c r="AC64" s="327"/>
      <c r="AD64" s="327">
        <v>3</v>
      </c>
      <c r="AE64" s="110">
        <f t="shared" si="14"/>
        <v>7</v>
      </c>
      <c r="AF64" s="211"/>
      <c r="AG64" s="211"/>
      <c r="AH64" s="211"/>
      <c r="AI64" s="110">
        <f t="shared" si="15"/>
        <v>0</v>
      </c>
      <c r="AJ64" s="123">
        <f t="shared" si="16"/>
        <v>7</v>
      </c>
    </row>
    <row r="65" spans="1:36" s="3" customFormat="1" ht="51" customHeight="1">
      <c r="A65" s="7">
        <f t="shared" si="8"/>
        <v>53</v>
      </c>
      <c r="B65" s="115" t="s">
        <v>290</v>
      </c>
      <c r="C65" s="4">
        <v>1995</v>
      </c>
      <c r="D65" s="4" t="s">
        <v>72</v>
      </c>
      <c r="E65" s="74" t="s">
        <v>248</v>
      </c>
      <c r="F65" s="74" t="s">
        <v>32</v>
      </c>
      <c r="G65" s="116" t="s">
        <v>33</v>
      </c>
      <c r="H65" s="111">
        <v>1</v>
      </c>
      <c r="I65" s="88">
        <v>4</v>
      </c>
      <c r="J65" s="411">
        <v>1</v>
      </c>
      <c r="K65" s="110">
        <f t="shared" si="9"/>
        <v>6</v>
      </c>
      <c r="L65" s="503"/>
      <c r="M65" s="503"/>
      <c r="N65" s="503"/>
      <c r="O65" s="110">
        <f t="shared" si="10"/>
        <v>0</v>
      </c>
      <c r="P65" s="503"/>
      <c r="Q65" s="503"/>
      <c r="R65" s="503"/>
      <c r="S65" s="110">
        <f t="shared" si="11"/>
        <v>0</v>
      </c>
      <c r="T65" s="503"/>
      <c r="U65" s="503"/>
      <c r="V65" s="503"/>
      <c r="W65" s="110">
        <f t="shared" si="12"/>
        <v>0</v>
      </c>
      <c r="X65" s="503"/>
      <c r="Y65" s="503"/>
      <c r="Z65" s="503"/>
      <c r="AA65" s="110">
        <f t="shared" si="13"/>
        <v>0</v>
      </c>
      <c r="AB65" s="322"/>
      <c r="AC65" s="323">
        <v>1</v>
      </c>
      <c r="AD65" s="323"/>
      <c r="AE65" s="110">
        <f t="shared" si="14"/>
        <v>1</v>
      </c>
      <c r="AF65" s="111"/>
      <c r="AG65" s="111"/>
      <c r="AH65" s="111"/>
      <c r="AI65" s="110">
        <f t="shared" si="15"/>
        <v>0</v>
      </c>
      <c r="AJ65" s="123">
        <f t="shared" si="16"/>
        <v>7</v>
      </c>
    </row>
    <row r="66" spans="1:36" s="3" customFormat="1" ht="51" customHeight="1">
      <c r="A66" s="7">
        <f t="shared" si="8"/>
        <v>54</v>
      </c>
      <c r="B66" s="115" t="s">
        <v>55</v>
      </c>
      <c r="C66" s="4">
        <v>1955</v>
      </c>
      <c r="D66" s="4" t="s">
        <v>11</v>
      </c>
      <c r="E66" s="74" t="s">
        <v>175</v>
      </c>
      <c r="F66" s="74" t="s">
        <v>5</v>
      </c>
      <c r="G66" s="116" t="s">
        <v>90</v>
      </c>
      <c r="H66" s="111">
        <v>1</v>
      </c>
      <c r="I66" s="88">
        <v>1</v>
      </c>
      <c r="J66" s="411">
        <v>1</v>
      </c>
      <c r="K66" s="110">
        <f t="shared" si="9"/>
        <v>3</v>
      </c>
      <c r="L66" s="503"/>
      <c r="M66" s="503"/>
      <c r="N66" s="503"/>
      <c r="O66" s="110">
        <f t="shared" si="10"/>
        <v>0</v>
      </c>
      <c r="P66" s="503"/>
      <c r="Q66" s="503"/>
      <c r="R66" s="503"/>
      <c r="S66" s="110">
        <f t="shared" si="11"/>
        <v>0</v>
      </c>
      <c r="T66" s="503">
        <v>4</v>
      </c>
      <c r="U66" s="503"/>
      <c r="V66" s="503"/>
      <c r="W66" s="110">
        <f t="shared" si="12"/>
        <v>4</v>
      </c>
      <c r="X66" s="503"/>
      <c r="Y66" s="503"/>
      <c r="Z66" s="503"/>
      <c r="AA66" s="110">
        <f t="shared" si="13"/>
        <v>0</v>
      </c>
      <c r="AB66" s="322"/>
      <c r="AC66" s="323"/>
      <c r="AD66" s="323"/>
      <c r="AE66" s="110">
        <f t="shared" si="14"/>
        <v>0</v>
      </c>
      <c r="AF66" s="111"/>
      <c r="AG66" s="111"/>
      <c r="AH66" s="111"/>
      <c r="AI66" s="110">
        <f t="shared" si="15"/>
        <v>0</v>
      </c>
      <c r="AJ66" s="123">
        <f t="shared" si="16"/>
        <v>7</v>
      </c>
    </row>
    <row r="67" spans="1:36" s="3" customFormat="1" ht="51" customHeight="1">
      <c r="A67" s="7">
        <f t="shared" si="8"/>
        <v>55</v>
      </c>
      <c r="B67" s="115" t="s">
        <v>66</v>
      </c>
      <c r="C67" s="4">
        <v>1987</v>
      </c>
      <c r="D67" s="4" t="s">
        <v>11</v>
      </c>
      <c r="E67" s="76" t="s">
        <v>249</v>
      </c>
      <c r="F67" s="74" t="s">
        <v>35</v>
      </c>
      <c r="G67" s="116" t="s">
        <v>67</v>
      </c>
      <c r="H67" s="111">
        <v>1</v>
      </c>
      <c r="I67" s="88">
        <v>0</v>
      </c>
      <c r="J67" s="411">
        <v>1</v>
      </c>
      <c r="K67" s="110">
        <f t="shared" si="9"/>
        <v>2</v>
      </c>
      <c r="L67" s="503">
        <v>5</v>
      </c>
      <c r="M67" s="503"/>
      <c r="N67" s="503"/>
      <c r="O67" s="110">
        <f t="shared" si="10"/>
        <v>5</v>
      </c>
      <c r="P67" s="503"/>
      <c r="Q67" s="503"/>
      <c r="R67" s="503"/>
      <c r="S67" s="110">
        <f t="shared" si="11"/>
        <v>0</v>
      </c>
      <c r="T67" s="503"/>
      <c r="U67" s="503"/>
      <c r="V67" s="503"/>
      <c r="W67" s="110">
        <f t="shared" si="12"/>
        <v>0</v>
      </c>
      <c r="X67" s="503"/>
      <c r="Y67" s="503"/>
      <c r="Z67" s="503"/>
      <c r="AA67" s="110">
        <f t="shared" si="13"/>
        <v>0</v>
      </c>
      <c r="AB67" s="322"/>
      <c r="AC67" s="323"/>
      <c r="AD67" s="323"/>
      <c r="AE67" s="110">
        <f t="shared" si="14"/>
        <v>0</v>
      </c>
      <c r="AF67" s="111"/>
      <c r="AG67" s="111"/>
      <c r="AH67" s="111"/>
      <c r="AI67" s="110">
        <f t="shared" si="15"/>
        <v>0</v>
      </c>
      <c r="AJ67" s="123">
        <f t="shared" si="16"/>
        <v>7</v>
      </c>
    </row>
    <row r="68" spans="1:36" s="3" customFormat="1" ht="51" customHeight="1">
      <c r="A68" s="7">
        <f t="shared" si="8"/>
        <v>56</v>
      </c>
      <c r="B68" s="115" t="s">
        <v>617</v>
      </c>
      <c r="C68" s="4">
        <v>1986</v>
      </c>
      <c r="D68" s="4" t="s">
        <v>4</v>
      </c>
      <c r="E68" s="74" t="s">
        <v>618</v>
      </c>
      <c r="F68" s="50" t="s">
        <v>35</v>
      </c>
      <c r="G68" s="116" t="s">
        <v>619</v>
      </c>
      <c r="H68" s="174"/>
      <c r="I68" s="175"/>
      <c r="J68" s="524"/>
      <c r="K68" s="110">
        <f t="shared" si="9"/>
        <v>0</v>
      </c>
      <c r="L68" s="370"/>
      <c r="M68" s="524"/>
      <c r="N68" s="524"/>
      <c r="O68" s="110">
        <f t="shared" si="10"/>
        <v>0</v>
      </c>
      <c r="P68" s="311"/>
      <c r="Q68" s="527"/>
      <c r="R68" s="527"/>
      <c r="S68" s="110">
        <f t="shared" si="11"/>
        <v>0</v>
      </c>
      <c r="T68" s="311">
        <v>5</v>
      </c>
      <c r="U68" s="311"/>
      <c r="V68" s="311"/>
      <c r="W68" s="110">
        <f t="shared" si="12"/>
        <v>5</v>
      </c>
      <c r="X68" s="503"/>
      <c r="Y68" s="503"/>
      <c r="Z68" s="503"/>
      <c r="AA68" s="110">
        <f t="shared" si="13"/>
        <v>0</v>
      </c>
      <c r="AB68" s="322"/>
      <c r="AC68" s="323"/>
      <c r="AD68" s="323"/>
      <c r="AE68" s="110">
        <f t="shared" si="14"/>
        <v>0</v>
      </c>
      <c r="AF68" s="111"/>
      <c r="AG68" s="111"/>
      <c r="AH68" s="111"/>
      <c r="AI68" s="110">
        <f t="shared" si="15"/>
        <v>0</v>
      </c>
      <c r="AJ68" s="123">
        <f t="shared" si="16"/>
        <v>5</v>
      </c>
    </row>
    <row r="69" spans="1:36" s="3" customFormat="1" ht="51" customHeight="1">
      <c r="A69" s="7">
        <f t="shared" si="8"/>
        <v>57</v>
      </c>
      <c r="B69" s="158" t="s">
        <v>62</v>
      </c>
      <c r="C69" s="159">
        <v>1983</v>
      </c>
      <c r="D69" s="159" t="s">
        <v>21</v>
      </c>
      <c r="E69" s="160" t="s">
        <v>122</v>
      </c>
      <c r="F69" s="365" t="s">
        <v>221</v>
      </c>
      <c r="G69" s="366" t="s">
        <v>176</v>
      </c>
      <c r="H69" s="111">
        <v>1</v>
      </c>
      <c r="I69" s="88">
        <v>2</v>
      </c>
      <c r="J69" s="411">
        <v>1</v>
      </c>
      <c r="K69" s="110">
        <f t="shared" si="9"/>
        <v>4</v>
      </c>
      <c r="L69" s="503">
        <v>0</v>
      </c>
      <c r="M69" s="503">
        <v>0</v>
      </c>
      <c r="N69" s="503">
        <v>0</v>
      </c>
      <c r="O69" s="110">
        <f t="shared" si="10"/>
        <v>0</v>
      </c>
      <c r="P69" s="503"/>
      <c r="Q69" s="503"/>
      <c r="R69" s="503"/>
      <c r="S69" s="110">
        <f t="shared" si="11"/>
        <v>0</v>
      </c>
      <c r="T69" s="503"/>
      <c r="U69" s="503"/>
      <c r="V69" s="503"/>
      <c r="W69" s="110">
        <f t="shared" si="12"/>
        <v>0</v>
      </c>
      <c r="X69" s="503"/>
      <c r="Y69" s="503"/>
      <c r="Z69" s="503"/>
      <c r="AA69" s="110">
        <f t="shared" si="13"/>
        <v>0</v>
      </c>
      <c r="AB69" s="322"/>
      <c r="AC69" s="323"/>
      <c r="AD69" s="323"/>
      <c r="AE69" s="110">
        <f t="shared" si="14"/>
        <v>0</v>
      </c>
      <c r="AF69" s="111"/>
      <c r="AG69" s="111"/>
      <c r="AH69" s="111"/>
      <c r="AI69" s="110">
        <f t="shared" si="15"/>
        <v>0</v>
      </c>
      <c r="AJ69" s="123">
        <f t="shared" si="16"/>
        <v>4</v>
      </c>
    </row>
    <row r="70" spans="1:36" s="3" customFormat="1" ht="51" customHeight="1">
      <c r="A70" s="7">
        <f t="shared" si="8"/>
        <v>58</v>
      </c>
      <c r="B70" s="4" t="s">
        <v>106</v>
      </c>
      <c r="C70" s="4">
        <v>1985</v>
      </c>
      <c r="D70" s="4" t="s">
        <v>107</v>
      </c>
      <c r="E70" s="4" t="s">
        <v>222</v>
      </c>
      <c r="F70" s="4" t="s">
        <v>27</v>
      </c>
      <c r="G70" s="101" t="s">
        <v>280</v>
      </c>
      <c r="H70" s="102"/>
      <c r="I70" s="103"/>
      <c r="J70" s="414"/>
      <c r="K70" s="110">
        <f t="shared" si="9"/>
        <v>0</v>
      </c>
      <c r="L70" s="396">
        <v>4</v>
      </c>
      <c r="M70" s="396"/>
      <c r="N70" s="396"/>
      <c r="O70" s="110">
        <f t="shared" si="10"/>
        <v>4</v>
      </c>
      <c r="P70" s="503"/>
      <c r="Q70" s="503"/>
      <c r="R70" s="503"/>
      <c r="S70" s="110">
        <f t="shared" si="11"/>
        <v>0</v>
      </c>
      <c r="T70" s="503"/>
      <c r="U70" s="503"/>
      <c r="V70" s="503"/>
      <c r="W70" s="110">
        <f t="shared" si="12"/>
        <v>0</v>
      </c>
      <c r="X70" s="503"/>
      <c r="Y70" s="503"/>
      <c r="Z70" s="503"/>
      <c r="AA70" s="110">
        <f t="shared" si="13"/>
        <v>0</v>
      </c>
      <c r="AB70" s="322"/>
      <c r="AC70" s="323"/>
      <c r="AD70" s="323"/>
      <c r="AE70" s="110">
        <f t="shared" si="14"/>
        <v>0</v>
      </c>
      <c r="AF70" s="111"/>
      <c r="AG70" s="111"/>
      <c r="AH70" s="111"/>
      <c r="AI70" s="110">
        <f t="shared" si="15"/>
        <v>0</v>
      </c>
      <c r="AJ70" s="123">
        <f t="shared" si="16"/>
        <v>4</v>
      </c>
    </row>
    <row r="71" spans="1:36" ht="46.5" customHeight="1">
      <c r="A71" s="7">
        <f t="shared" si="8"/>
        <v>59</v>
      </c>
      <c r="B71" s="117" t="s">
        <v>501</v>
      </c>
      <c r="C71" s="66"/>
      <c r="D71" s="66" t="s">
        <v>69</v>
      </c>
      <c r="E71" s="106" t="s">
        <v>507</v>
      </c>
      <c r="F71" s="106" t="s">
        <v>508</v>
      </c>
      <c r="G71" s="118" t="s">
        <v>57</v>
      </c>
      <c r="H71" s="111"/>
      <c r="I71" s="88"/>
      <c r="J71" s="411"/>
      <c r="K71" s="110">
        <f t="shared" si="9"/>
        <v>0</v>
      </c>
      <c r="L71" s="503"/>
      <c r="M71" s="503"/>
      <c r="N71" s="503"/>
      <c r="O71" s="110">
        <f t="shared" si="10"/>
        <v>0</v>
      </c>
      <c r="P71" s="503">
        <v>4</v>
      </c>
      <c r="Q71" s="503"/>
      <c r="R71" s="503"/>
      <c r="S71" s="110">
        <f t="shared" si="11"/>
        <v>4</v>
      </c>
      <c r="T71" s="503"/>
      <c r="U71" s="503"/>
      <c r="V71" s="503"/>
      <c r="W71" s="110">
        <f t="shared" si="12"/>
        <v>0</v>
      </c>
      <c r="X71" s="503"/>
      <c r="Y71" s="503"/>
      <c r="Z71" s="503"/>
      <c r="AA71" s="110">
        <f t="shared" si="13"/>
        <v>0</v>
      </c>
      <c r="AB71" s="322"/>
      <c r="AC71" s="323"/>
      <c r="AD71" s="323"/>
      <c r="AE71" s="110">
        <f t="shared" si="14"/>
        <v>0</v>
      </c>
      <c r="AF71" s="111"/>
      <c r="AG71" s="111"/>
      <c r="AH71" s="111"/>
      <c r="AI71" s="110">
        <f t="shared" si="15"/>
        <v>0</v>
      </c>
      <c r="AJ71" s="123">
        <f t="shared" si="16"/>
        <v>4</v>
      </c>
    </row>
    <row r="72" spans="1:36" ht="46.5" customHeight="1">
      <c r="A72" s="7">
        <f t="shared" si="8"/>
        <v>60</v>
      </c>
      <c r="B72" s="117" t="s">
        <v>726</v>
      </c>
      <c r="C72" s="66">
        <v>1986</v>
      </c>
      <c r="D72" s="66" t="s">
        <v>550</v>
      </c>
      <c r="E72" s="106" t="s">
        <v>725</v>
      </c>
      <c r="F72" s="106" t="s">
        <v>602</v>
      </c>
      <c r="G72" s="111" t="s">
        <v>499</v>
      </c>
      <c r="H72" s="57"/>
      <c r="I72" s="88"/>
      <c r="J72" s="411"/>
      <c r="K72" s="110">
        <f t="shared" si="9"/>
        <v>0</v>
      </c>
      <c r="L72" s="166"/>
      <c r="M72" s="166"/>
      <c r="N72" s="166"/>
      <c r="O72" s="110">
        <f t="shared" si="10"/>
        <v>0</v>
      </c>
      <c r="P72" s="166"/>
      <c r="Q72" s="166"/>
      <c r="R72" s="166"/>
      <c r="S72" s="110">
        <f t="shared" si="11"/>
        <v>0</v>
      </c>
      <c r="T72" s="311"/>
      <c r="U72" s="311"/>
      <c r="V72" s="311"/>
      <c r="W72" s="110">
        <f t="shared" si="12"/>
        <v>0</v>
      </c>
      <c r="X72" s="211">
        <v>3</v>
      </c>
      <c r="Y72" s="211"/>
      <c r="Z72" s="211"/>
      <c r="AA72" s="110">
        <f t="shared" si="13"/>
        <v>3</v>
      </c>
      <c r="AB72" s="322"/>
      <c r="AC72" s="323"/>
      <c r="AD72" s="323"/>
      <c r="AE72" s="110">
        <f t="shared" si="14"/>
        <v>0</v>
      </c>
      <c r="AF72" s="111"/>
      <c r="AG72" s="111"/>
      <c r="AH72" s="111"/>
      <c r="AI72" s="176">
        <f t="shared" si="15"/>
        <v>0</v>
      </c>
      <c r="AJ72" s="123">
        <f t="shared" si="16"/>
        <v>3</v>
      </c>
    </row>
    <row r="73" spans="1:36" customFormat="1" ht="27.75">
      <c r="A73" s="7">
        <f t="shared" si="8"/>
        <v>61</v>
      </c>
      <c r="B73" s="4" t="s">
        <v>75</v>
      </c>
      <c r="C73" s="4">
        <v>1984</v>
      </c>
      <c r="D73" s="4" t="s">
        <v>11</v>
      </c>
      <c r="E73" s="4" t="s">
        <v>817</v>
      </c>
      <c r="F73" s="4" t="s">
        <v>41</v>
      </c>
      <c r="G73" s="183" t="s">
        <v>196</v>
      </c>
      <c r="H73" s="57"/>
      <c r="I73" s="88"/>
      <c r="J73" s="411"/>
      <c r="K73" s="110">
        <f t="shared" si="9"/>
        <v>0</v>
      </c>
      <c r="L73" s="166"/>
      <c r="M73" s="166"/>
      <c r="N73" s="166"/>
      <c r="O73" s="110">
        <f t="shared" si="10"/>
        <v>0</v>
      </c>
      <c r="P73" s="236"/>
      <c r="Q73" s="419"/>
      <c r="R73" s="419"/>
      <c r="S73" s="110">
        <f t="shared" si="11"/>
        <v>0</v>
      </c>
      <c r="T73" s="236"/>
      <c r="U73" s="236"/>
      <c r="V73" s="236"/>
      <c r="W73" s="110">
        <f t="shared" si="12"/>
        <v>0</v>
      </c>
      <c r="X73" s="211"/>
      <c r="Y73" s="211"/>
      <c r="Z73" s="211"/>
      <c r="AA73" s="110">
        <f t="shared" si="13"/>
        <v>0</v>
      </c>
      <c r="AB73" s="327">
        <v>3</v>
      </c>
      <c r="AC73" s="327"/>
      <c r="AD73" s="327"/>
      <c r="AE73" s="237">
        <f t="shared" si="14"/>
        <v>3</v>
      </c>
      <c r="AF73" s="211"/>
      <c r="AG73" s="211"/>
      <c r="AH73" s="211"/>
      <c r="AI73" s="110">
        <f t="shared" si="15"/>
        <v>0</v>
      </c>
      <c r="AJ73" s="123">
        <f t="shared" si="16"/>
        <v>3</v>
      </c>
    </row>
    <row r="74" spans="1:36" customFormat="1" ht="33">
      <c r="A74" s="7">
        <f t="shared" si="8"/>
        <v>62</v>
      </c>
      <c r="B74" s="115" t="s">
        <v>54</v>
      </c>
      <c r="C74" s="4">
        <v>1994</v>
      </c>
      <c r="D74" s="4" t="s">
        <v>4</v>
      </c>
      <c r="E74" s="74" t="s">
        <v>287</v>
      </c>
      <c r="F74" s="74" t="s">
        <v>32</v>
      </c>
      <c r="G74" s="116" t="s">
        <v>33</v>
      </c>
      <c r="H74" s="111">
        <v>3</v>
      </c>
      <c r="I74" s="88"/>
      <c r="J74" s="411"/>
      <c r="K74" s="110">
        <f t="shared" si="9"/>
        <v>3</v>
      </c>
      <c r="L74" s="503"/>
      <c r="M74" s="503"/>
      <c r="N74" s="503"/>
      <c r="O74" s="110">
        <f t="shared" si="10"/>
        <v>0</v>
      </c>
      <c r="P74" s="503"/>
      <c r="Q74" s="503"/>
      <c r="R74" s="503"/>
      <c r="S74" s="110">
        <f t="shared" si="11"/>
        <v>0</v>
      </c>
      <c r="T74" s="503"/>
      <c r="U74" s="503"/>
      <c r="V74" s="503"/>
      <c r="W74" s="110">
        <f t="shared" si="12"/>
        <v>0</v>
      </c>
      <c r="X74" s="503"/>
      <c r="Y74" s="503"/>
      <c r="Z74" s="503"/>
      <c r="AA74" s="110">
        <f t="shared" si="13"/>
        <v>0</v>
      </c>
      <c r="AB74" s="322"/>
      <c r="AC74" s="323"/>
      <c r="AD74" s="323"/>
      <c r="AE74" s="110">
        <f t="shared" si="14"/>
        <v>0</v>
      </c>
      <c r="AF74" s="111"/>
      <c r="AG74" s="111"/>
      <c r="AH74" s="111"/>
      <c r="AI74" s="110">
        <f t="shared" si="15"/>
        <v>0</v>
      </c>
      <c r="AJ74" s="123">
        <f t="shared" si="16"/>
        <v>3</v>
      </c>
    </row>
    <row r="75" spans="1:36" customFormat="1" ht="33">
      <c r="A75" s="7">
        <f t="shared" si="8"/>
        <v>63</v>
      </c>
      <c r="B75" s="115" t="s">
        <v>613</v>
      </c>
      <c r="C75" s="4">
        <v>1972</v>
      </c>
      <c r="D75" s="4" t="s">
        <v>69</v>
      </c>
      <c r="E75" s="74" t="s">
        <v>616</v>
      </c>
      <c r="F75" s="74" t="s">
        <v>41</v>
      </c>
      <c r="G75" s="113" t="s">
        <v>615</v>
      </c>
      <c r="H75" s="57"/>
      <c r="I75" s="88"/>
      <c r="J75" s="411"/>
      <c r="K75" s="110">
        <f t="shared" si="9"/>
        <v>0</v>
      </c>
      <c r="L75" s="166"/>
      <c r="M75" s="166"/>
      <c r="N75" s="166"/>
      <c r="O75" s="110">
        <f t="shared" si="10"/>
        <v>0</v>
      </c>
      <c r="P75" s="166"/>
      <c r="Q75" s="166"/>
      <c r="R75" s="166"/>
      <c r="S75" s="110">
        <f t="shared" si="11"/>
        <v>0</v>
      </c>
      <c r="T75" s="311">
        <v>3</v>
      </c>
      <c r="U75" s="311"/>
      <c r="V75" s="311"/>
      <c r="W75" s="110">
        <f t="shared" si="12"/>
        <v>3</v>
      </c>
      <c r="X75" s="503"/>
      <c r="Y75" s="503"/>
      <c r="Z75" s="503"/>
      <c r="AA75" s="110">
        <f t="shared" si="13"/>
        <v>0</v>
      </c>
      <c r="AB75" s="322"/>
      <c r="AC75" s="323"/>
      <c r="AD75" s="323"/>
      <c r="AE75" s="110">
        <f t="shared" si="14"/>
        <v>0</v>
      </c>
      <c r="AF75" s="111"/>
      <c r="AG75" s="111"/>
      <c r="AH75" s="111"/>
      <c r="AI75" s="110">
        <f t="shared" si="15"/>
        <v>0</v>
      </c>
      <c r="AJ75" s="123">
        <f t="shared" si="16"/>
        <v>3</v>
      </c>
    </row>
    <row r="76" spans="1:36" customFormat="1" ht="46.5">
      <c r="A76" s="7">
        <f t="shared" si="8"/>
        <v>64</v>
      </c>
      <c r="B76" s="115" t="s">
        <v>489</v>
      </c>
      <c r="C76" s="4">
        <v>1974</v>
      </c>
      <c r="D76" s="4" t="s">
        <v>4</v>
      </c>
      <c r="E76" s="74" t="s">
        <v>490</v>
      </c>
      <c r="F76" s="74" t="s">
        <v>491</v>
      </c>
      <c r="G76" s="116" t="s">
        <v>492</v>
      </c>
      <c r="H76" s="102"/>
      <c r="I76" s="103"/>
      <c r="J76" s="414"/>
      <c r="K76" s="110">
        <f t="shared" si="9"/>
        <v>0</v>
      </c>
      <c r="L76" s="396"/>
      <c r="M76" s="414"/>
      <c r="N76" s="414"/>
      <c r="O76" s="110">
        <f t="shared" si="10"/>
        <v>0</v>
      </c>
      <c r="P76" s="503">
        <v>1</v>
      </c>
      <c r="Q76" s="503"/>
      <c r="R76" s="503"/>
      <c r="S76" s="110">
        <f t="shared" si="11"/>
        <v>1</v>
      </c>
      <c r="T76" s="503"/>
      <c r="U76" s="503"/>
      <c r="V76" s="503"/>
      <c r="W76" s="110">
        <f t="shared" si="12"/>
        <v>0</v>
      </c>
      <c r="X76" s="503">
        <v>1</v>
      </c>
      <c r="Y76" s="503"/>
      <c r="Z76" s="503"/>
      <c r="AA76" s="110">
        <f t="shared" si="13"/>
        <v>1</v>
      </c>
      <c r="AB76" s="322"/>
      <c r="AC76" s="323"/>
      <c r="AD76" s="323"/>
      <c r="AE76" s="110">
        <f t="shared" si="14"/>
        <v>0</v>
      </c>
      <c r="AF76" s="111"/>
      <c r="AG76" s="111"/>
      <c r="AH76" s="111"/>
      <c r="AI76" s="110">
        <f t="shared" si="15"/>
        <v>0</v>
      </c>
      <c r="AJ76" s="123">
        <f t="shared" si="16"/>
        <v>2</v>
      </c>
    </row>
    <row r="77" spans="1:36" customFormat="1" ht="27.75">
      <c r="A77" s="7">
        <f t="shared" si="8"/>
        <v>65</v>
      </c>
      <c r="B77" s="4" t="s">
        <v>14</v>
      </c>
      <c r="C77" s="4">
        <v>1992</v>
      </c>
      <c r="D77" s="4" t="s">
        <v>11</v>
      </c>
      <c r="E77" s="4" t="s">
        <v>820</v>
      </c>
      <c r="F77" s="4" t="s">
        <v>243</v>
      </c>
      <c r="G77" s="183" t="s">
        <v>813</v>
      </c>
      <c r="H77" s="102"/>
      <c r="I77" s="103"/>
      <c r="J77" s="414"/>
      <c r="K77" s="110">
        <f t="shared" ref="K77:K98" si="17">J77+I77+H77</f>
        <v>0</v>
      </c>
      <c r="L77" s="396"/>
      <c r="M77" s="414"/>
      <c r="N77" s="414"/>
      <c r="O77" s="110">
        <f t="shared" ref="O77:O98" si="18">N77+M77+L77</f>
        <v>0</v>
      </c>
      <c r="P77" s="257"/>
      <c r="Q77" s="258"/>
      <c r="R77" s="258"/>
      <c r="S77" s="110">
        <f t="shared" ref="S77:S98" si="19">R77+Q77+P77</f>
        <v>0</v>
      </c>
      <c r="T77" s="257"/>
      <c r="U77" s="258"/>
      <c r="V77" s="258"/>
      <c r="W77" s="110">
        <f t="shared" ref="W77:W98" si="20">V77+U77+T77</f>
        <v>0</v>
      </c>
      <c r="X77" s="257"/>
      <c r="Y77" s="258"/>
      <c r="Z77" s="258"/>
      <c r="AA77" s="110">
        <f t="shared" ref="AA77:AA98" si="21">Z77+Y77+X77</f>
        <v>0</v>
      </c>
      <c r="AB77" s="311">
        <v>2</v>
      </c>
      <c r="AC77" s="324"/>
      <c r="AD77" s="324"/>
      <c r="AE77" s="110">
        <f t="shared" ref="AE77:AE98" si="22">AD77+AC77+AB77</f>
        <v>2</v>
      </c>
      <c r="AF77" s="257"/>
      <c r="AG77" s="258"/>
      <c r="AH77" s="258"/>
      <c r="AI77" s="110">
        <f t="shared" ref="AI77:AI98" si="23">AH77+AG77+AF77</f>
        <v>0</v>
      </c>
      <c r="AJ77" s="123">
        <f t="shared" ref="AJ77:AJ98" si="24">AI77+AE77+AA77+W77+S77+O77+K77</f>
        <v>2</v>
      </c>
    </row>
    <row r="78" spans="1:36" customFormat="1" ht="33">
      <c r="A78" s="7">
        <f t="shared" si="8"/>
        <v>66</v>
      </c>
      <c r="B78" s="115" t="s">
        <v>180</v>
      </c>
      <c r="C78" s="4">
        <v>1977</v>
      </c>
      <c r="D78" s="4" t="s">
        <v>72</v>
      </c>
      <c r="E78" s="74" t="s">
        <v>245</v>
      </c>
      <c r="F78" s="74" t="s">
        <v>49</v>
      </c>
      <c r="G78" s="116" t="s">
        <v>181</v>
      </c>
      <c r="H78" s="111">
        <v>1</v>
      </c>
      <c r="I78" s="88">
        <v>1</v>
      </c>
      <c r="J78" s="411"/>
      <c r="K78" s="110">
        <f t="shared" si="17"/>
        <v>2</v>
      </c>
      <c r="L78" s="503"/>
      <c r="M78" s="503"/>
      <c r="N78" s="503"/>
      <c r="O78" s="110">
        <f t="shared" si="18"/>
        <v>0</v>
      </c>
      <c r="P78" s="503"/>
      <c r="Q78" s="503"/>
      <c r="R78" s="503"/>
      <c r="S78" s="110">
        <f t="shared" si="19"/>
        <v>0</v>
      </c>
      <c r="T78" s="503"/>
      <c r="U78" s="503"/>
      <c r="V78" s="503"/>
      <c r="W78" s="110">
        <f t="shared" si="20"/>
        <v>0</v>
      </c>
      <c r="X78" s="503"/>
      <c r="Y78" s="503"/>
      <c r="Z78" s="503"/>
      <c r="AA78" s="110">
        <f t="shared" si="21"/>
        <v>0</v>
      </c>
      <c r="AB78" s="322"/>
      <c r="AC78" s="323"/>
      <c r="AD78" s="323"/>
      <c r="AE78" s="110">
        <f t="shared" si="22"/>
        <v>0</v>
      </c>
      <c r="AF78" s="111"/>
      <c r="AG78" s="111"/>
      <c r="AH78" s="111"/>
      <c r="AI78" s="110">
        <f t="shared" si="23"/>
        <v>0</v>
      </c>
      <c r="AJ78" s="123">
        <f t="shared" si="24"/>
        <v>2</v>
      </c>
    </row>
    <row r="79" spans="1:36" customFormat="1" ht="33.75" customHeight="1">
      <c r="A79" s="7">
        <f t="shared" si="8"/>
        <v>67</v>
      </c>
      <c r="B79" s="115" t="s">
        <v>370</v>
      </c>
      <c r="C79" s="4"/>
      <c r="D79" s="4"/>
      <c r="E79" s="74" t="s">
        <v>371</v>
      </c>
      <c r="F79" s="74" t="s">
        <v>41</v>
      </c>
      <c r="G79" s="116" t="s">
        <v>372</v>
      </c>
      <c r="H79" s="111"/>
      <c r="I79" s="88"/>
      <c r="J79" s="411"/>
      <c r="K79" s="110">
        <f t="shared" si="17"/>
        <v>0</v>
      </c>
      <c r="L79" s="503">
        <v>1</v>
      </c>
      <c r="M79" s="503">
        <v>1</v>
      </c>
      <c r="N79" s="503"/>
      <c r="O79" s="110">
        <f t="shared" si="18"/>
        <v>2</v>
      </c>
      <c r="P79" s="503"/>
      <c r="Q79" s="503"/>
      <c r="R79" s="503"/>
      <c r="S79" s="110">
        <f t="shared" si="19"/>
        <v>0</v>
      </c>
      <c r="T79" s="503"/>
      <c r="U79" s="503"/>
      <c r="V79" s="503"/>
      <c r="W79" s="110">
        <f t="shared" si="20"/>
        <v>0</v>
      </c>
      <c r="X79" s="503"/>
      <c r="Y79" s="503"/>
      <c r="Z79" s="503"/>
      <c r="AA79" s="110">
        <f t="shared" si="21"/>
        <v>0</v>
      </c>
      <c r="AB79" s="322"/>
      <c r="AC79" s="323"/>
      <c r="AD79" s="323"/>
      <c r="AE79" s="110">
        <f t="shared" si="22"/>
        <v>0</v>
      </c>
      <c r="AF79" s="111"/>
      <c r="AG79" s="111"/>
      <c r="AH79" s="111"/>
      <c r="AI79" s="110">
        <f t="shared" si="23"/>
        <v>0</v>
      </c>
      <c r="AJ79" s="123">
        <f t="shared" si="24"/>
        <v>2</v>
      </c>
    </row>
    <row r="80" spans="1:36" customFormat="1" ht="33.75" customHeight="1">
      <c r="A80" s="7">
        <f t="shared" ref="A80:A98" si="25">A79+1</f>
        <v>68</v>
      </c>
      <c r="B80" s="115" t="s">
        <v>94</v>
      </c>
      <c r="C80" s="4">
        <v>1968</v>
      </c>
      <c r="D80" s="4" t="s">
        <v>11</v>
      </c>
      <c r="E80" s="74" t="s">
        <v>255</v>
      </c>
      <c r="F80" s="74" t="s">
        <v>5</v>
      </c>
      <c r="G80" s="116" t="s">
        <v>6</v>
      </c>
      <c r="H80" s="111">
        <v>1</v>
      </c>
      <c r="I80" s="88">
        <v>0</v>
      </c>
      <c r="J80" s="411"/>
      <c r="K80" s="110">
        <f t="shared" si="17"/>
        <v>1</v>
      </c>
      <c r="L80" s="503"/>
      <c r="M80" s="503"/>
      <c r="N80" s="503"/>
      <c r="O80" s="110">
        <f t="shared" si="18"/>
        <v>0</v>
      </c>
      <c r="P80" s="503"/>
      <c r="Q80" s="503"/>
      <c r="R80" s="503"/>
      <c r="S80" s="110">
        <f t="shared" si="19"/>
        <v>0</v>
      </c>
      <c r="T80" s="503"/>
      <c r="U80" s="503"/>
      <c r="V80" s="503"/>
      <c r="W80" s="110">
        <f t="shared" si="20"/>
        <v>0</v>
      </c>
      <c r="X80" s="503"/>
      <c r="Y80" s="503"/>
      <c r="Z80" s="503"/>
      <c r="AA80" s="110">
        <f t="shared" si="21"/>
        <v>0</v>
      </c>
      <c r="AB80" s="322"/>
      <c r="AC80" s="323"/>
      <c r="AD80" s="323"/>
      <c r="AE80" s="110">
        <f t="shared" si="22"/>
        <v>0</v>
      </c>
      <c r="AF80" s="111"/>
      <c r="AG80" s="111"/>
      <c r="AH80" s="111"/>
      <c r="AI80" s="110">
        <f t="shared" si="23"/>
        <v>0</v>
      </c>
      <c r="AJ80" s="123">
        <f t="shared" si="24"/>
        <v>1</v>
      </c>
    </row>
    <row r="81" spans="1:36" customFormat="1" ht="27.75">
      <c r="A81" s="7">
        <f t="shared" si="25"/>
        <v>69</v>
      </c>
      <c r="B81" s="216" t="s">
        <v>58</v>
      </c>
      <c r="C81" s="90">
        <v>1965</v>
      </c>
      <c r="D81" s="90" t="s">
        <v>11</v>
      </c>
      <c r="E81" s="90" t="s">
        <v>356</v>
      </c>
      <c r="F81" s="90" t="s">
        <v>49</v>
      </c>
      <c r="G81" s="76" t="s">
        <v>57</v>
      </c>
      <c r="H81" s="103">
        <v>0</v>
      </c>
      <c r="I81" s="103">
        <v>0</v>
      </c>
      <c r="J81" s="414">
        <v>0</v>
      </c>
      <c r="K81" s="110">
        <f t="shared" si="17"/>
        <v>0</v>
      </c>
      <c r="L81" s="396">
        <v>1</v>
      </c>
      <c r="M81" s="503"/>
      <c r="N81" s="503"/>
      <c r="O81" s="110">
        <f t="shared" si="18"/>
        <v>1</v>
      </c>
      <c r="P81" s="503"/>
      <c r="Q81" s="503"/>
      <c r="R81" s="503"/>
      <c r="S81" s="110">
        <f t="shared" si="19"/>
        <v>0</v>
      </c>
      <c r="T81" s="503"/>
      <c r="U81" s="503"/>
      <c r="V81" s="503"/>
      <c r="W81" s="110">
        <f t="shared" si="20"/>
        <v>0</v>
      </c>
      <c r="X81" s="503"/>
      <c r="Y81" s="503"/>
      <c r="Z81" s="503"/>
      <c r="AA81" s="110">
        <f t="shared" si="21"/>
        <v>0</v>
      </c>
      <c r="AB81" s="322"/>
      <c r="AC81" s="323"/>
      <c r="AD81" s="323"/>
      <c r="AE81" s="110">
        <f t="shared" si="22"/>
        <v>0</v>
      </c>
      <c r="AF81" s="111"/>
      <c r="AG81" s="111"/>
      <c r="AH81" s="111"/>
      <c r="AI81" s="110">
        <f t="shared" si="23"/>
        <v>0</v>
      </c>
      <c r="AJ81" s="123">
        <f t="shared" si="24"/>
        <v>1</v>
      </c>
    </row>
    <row r="82" spans="1:36" customFormat="1" ht="33">
      <c r="A82" s="7">
        <f t="shared" si="25"/>
        <v>70</v>
      </c>
      <c r="B82" s="158" t="s">
        <v>19</v>
      </c>
      <c r="C82" s="159"/>
      <c r="D82" s="159" t="s">
        <v>4</v>
      </c>
      <c r="E82" s="160" t="s">
        <v>173</v>
      </c>
      <c r="F82" s="160" t="s">
        <v>50</v>
      </c>
      <c r="G82" s="157" t="s">
        <v>171</v>
      </c>
      <c r="H82" s="111">
        <v>1</v>
      </c>
      <c r="I82" s="88"/>
      <c r="J82" s="411"/>
      <c r="K82" s="110">
        <f t="shared" si="17"/>
        <v>1</v>
      </c>
      <c r="L82" s="503"/>
      <c r="M82" s="503"/>
      <c r="N82" s="503"/>
      <c r="O82" s="110">
        <f t="shared" si="18"/>
        <v>0</v>
      </c>
      <c r="P82" s="503"/>
      <c r="Q82" s="503"/>
      <c r="R82" s="503"/>
      <c r="S82" s="110">
        <f t="shared" si="19"/>
        <v>0</v>
      </c>
      <c r="T82" s="503"/>
      <c r="U82" s="503"/>
      <c r="V82" s="503"/>
      <c r="W82" s="110">
        <f t="shared" si="20"/>
        <v>0</v>
      </c>
      <c r="X82" s="503"/>
      <c r="Y82" s="503"/>
      <c r="Z82" s="503"/>
      <c r="AA82" s="110">
        <f t="shared" si="21"/>
        <v>0</v>
      </c>
      <c r="AB82" s="322"/>
      <c r="AC82" s="323"/>
      <c r="AD82" s="323"/>
      <c r="AE82" s="110">
        <f t="shared" si="22"/>
        <v>0</v>
      </c>
      <c r="AF82" s="111"/>
      <c r="AG82" s="111"/>
      <c r="AH82" s="111"/>
      <c r="AI82" s="110">
        <f t="shared" si="23"/>
        <v>0</v>
      </c>
      <c r="AJ82" s="123">
        <f t="shared" si="24"/>
        <v>1</v>
      </c>
    </row>
    <row r="83" spans="1:36" customFormat="1" ht="46.5">
      <c r="A83" s="7">
        <f t="shared" si="25"/>
        <v>71</v>
      </c>
      <c r="B83" s="115" t="s">
        <v>42</v>
      </c>
      <c r="C83" s="4">
        <v>1971</v>
      </c>
      <c r="D83" s="4" t="s">
        <v>4</v>
      </c>
      <c r="E83" s="74" t="s">
        <v>193</v>
      </c>
      <c r="F83" s="74" t="s">
        <v>5</v>
      </c>
      <c r="G83" s="113" t="s">
        <v>43</v>
      </c>
      <c r="H83" s="111">
        <v>1</v>
      </c>
      <c r="I83" s="88"/>
      <c r="J83" s="411"/>
      <c r="K83" s="110">
        <f t="shared" si="17"/>
        <v>1</v>
      </c>
      <c r="L83" s="503"/>
      <c r="M83" s="503"/>
      <c r="N83" s="503"/>
      <c r="O83" s="110">
        <f t="shared" si="18"/>
        <v>0</v>
      </c>
      <c r="P83" s="503"/>
      <c r="Q83" s="503"/>
      <c r="R83" s="503"/>
      <c r="S83" s="110">
        <f t="shared" si="19"/>
        <v>0</v>
      </c>
      <c r="T83" s="503"/>
      <c r="U83" s="503"/>
      <c r="V83" s="503"/>
      <c r="W83" s="110">
        <f t="shared" si="20"/>
        <v>0</v>
      </c>
      <c r="X83" s="503"/>
      <c r="Y83" s="503"/>
      <c r="Z83" s="503"/>
      <c r="AA83" s="110">
        <f t="shared" si="21"/>
        <v>0</v>
      </c>
      <c r="AB83" s="322"/>
      <c r="AC83" s="323"/>
      <c r="AD83" s="323"/>
      <c r="AE83" s="110">
        <f t="shared" si="22"/>
        <v>0</v>
      </c>
      <c r="AF83" s="111"/>
      <c r="AG83" s="111"/>
      <c r="AH83" s="111"/>
      <c r="AI83" s="110">
        <f t="shared" si="23"/>
        <v>0</v>
      </c>
      <c r="AJ83" s="123">
        <f t="shared" si="24"/>
        <v>1</v>
      </c>
    </row>
    <row r="84" spans="1:36" customFormat="1" ht="46.5">
      <c r="A84" s="7">
        <f t="shared" si="25"/>
        <v>72</v>
      </c>
      <c r="B84" s="115" t="s">
        <v>45</v>
      </c>
      <c r="C84" s="4"/>
      <c r="D84" s="4"/>
      <c r="E84" s="74" t="s">
        <v>283</v>
      </c>
      <c r="F84" s="74" t="s">
        <v>62</v>
      </c>
      <c r="G84" s="111" t="s">
        <v>176</v>
      </c>
      <c r="H84" s="111">
        <v>1</v>
      </c>
      <c r="I84" s="88"/>
      <c r="J84" s="411"/>
      <c r="K84" s="110">
        <f t="shared" si="17"/>
        <v>1</v>
      </c>
      <c r="L84" s="503"/>
      <c r="M84" s="503"/>
      <c r="N84" s="503"/>
      <c r="O84" s="110">
        <f t="shared" si="18"/>
        <v>0</v>
      </c>
      <c r="P84" s="503"/>
      <c r="Q84" s="503"/>
      <c r="R84" s="503"/>
      <c r="S84" s="110">
        <f t="shared" si="19"/>
        <v>0</v>
      </c>
      <c r="T84" s="503"/>
      <c r="U84" s="503"/>
      <c r="V84" s="503"/>
      <c r="W84" s="110">
        <f t="shared" si="20"/>
        <v>0</v>
      </c>
      <c r="X84" s="503"/>
      <c r="Y84" s="503"/>
      <c r="Z84" s="503"/>
      <c r="AA84" s="110">
        <f t="shared" si="21"/>
        <v>0</v>
      </c>
      <c r="AB84" s="322"/>
      <c r="AC84" s="323"/>
      <c r="AD84" s="323"/>
      <c r="AE84" s="110">
        <f t="shared" si="22"/>
        <v>0</v>
      </c>
      <c r="AF84" s="111"/>
      <c r="AG84" s="111"/>
      <c r="AH84" s="111"/>
      <c r="AI84" s="110">
        <f t="shared" si="23"/>
        <v>0</v>
      </c>
      <c r="AJ84" s="123">
        <f t="shared" si="24"/>
        <v>1</v>
      </c>
    </row>
    <row r="85" spans="1:36" customFormat="1" ht="33">
      <c r="A85" s="7">
        <f t="shared" si="25"/>
        <v>73</v>
      </c>
      <c r="B85" s="115" t="s">
        <v>94</v>
      </c>
      <c r="C85" s="4">
        <v>1988</v>
      </c>
      <c r="D85" s="4" t="s">
        <v>4</v>
      </c>
      <c r="E85" s="74" t="s">
        <v>286</v>
      </c>
      <c r="F85" s="74" t="s">
        <v>93</v>
      </c>
      <c r="G85" s="111" t="s">
        <v>6</v>
      </c>
      <c r="H85" s="111">
        <v>1</v>
      </c>
      <c r="I85" s="88"/>
      <c r="J85" s="411"/>
      <c r="K85" s="110">
        <f t="shared" si="17"/>
        <v>1</v>
      </c>
      <c r="L85" s="503"/>
      <c r="M85" s="503"/>
      <c r="N85" s="503"/>
      <c r="O85" s="110">
        <f t="shared" si="18"/>
        <v>0</v>
      </c>
      <c r="P85" s="503"/>
      <c r="Q85" s="503"/>
      <c r="R85" s="503"/>
      <c r="S85" s="110">
        <f t="shared" si="19"/>
        <v>0</v>
      </c>
      <c r="T85" s="503"/>
      <c r="U85" s="503"/>
      <c r="V85" s="503"/>
      <c r="W85" s="110">
        <f t="shared" si="20"/>
        <v>0</v>
      </c>
      <c r="X85" s="503"/>
      <c r="Y85" s="503"/>
      <c r="Z85" s="503"/>
      <c r="AA85" s="110">
        <f t="shared" si="21"/>
        <v>0</v>
      </c>
      <c r="AB85" s="322"/>
      <c r="AC85" s="323"/>
      <c r="AD85" s="323"/>
      <c r="AE85" s="110">
        <f t="shared" si="22"/>
        <v>0</v>
      </c>
      <c r="AF85" s="111"/>
      <c r="AG85" s="111"/>
      <c r="AH85" s="111"/>
      <c r="AI85" s="110">
        <f t="shared" si="23"/>
        <v>0</v>
      </c>
      <c r="AJ85" s="123">
        <f t="shared" si="24"/>
        <v>1</v>
      </c>
    </row>
    <row r="86" spans="1:36" customFormat="1" ht="33">
      <c r="A86" s="7">
        <f t="shared" si="25"/>
        <v>74</v>
      </c>
      <c r="B86" s="115" t="s">
        <v>92</v>
      </c>
      <c r="C86" s="4">
        <v>1992</v>
      </c>
      <c r="D86" s="4" t="s">
        <v>4</v>
      </c>
      <c r="E86" s="137" t="s">
        <v>232</v>
      </c>
      <c r="F86" s="74" t="s">
        <v>174</v>
      </c>
      <c r="G86" s="57" t="s">
        <v>126</v>
      </c>
      <c r="H86" s="57">
        <v>1</v>
      </c>
      <c r="I86" s="88"/>
      <c r="J86" s="411"/>
      <c r="K86" s="110">
        <f t="shared" si="17"/>
        <v>1</v>
      </c>
      <c r="L86" s="503"/>
      <c r="M86" s="503"/>
      <c r="N86" s="503"/>
      <c r="O86" s="110">
        <f t="shared" si="18"/>
        <v>0</v>
      </c>
      <c r="P86" s="503"/>
      <c r="Q86" s="503"/>
      <c r="R86" s="503"/>
      <c r="S86" s="110">
        <f t="shared" si="19"/>
        <v>0</v>
      </c>
      <c r="T86" s="503"/>
      <c r="U86" s="503"/>
      <c r="V86" s="503"/>
      <c r="W86" s="110">
        <f t="shared" si="20"/>
        <v>0</v>
      </c>
      <c r="X86" s="503"/>
      <c r="Y86" s="503"/>
      <c r="Z86" s="503"/>
      <c r="AA86" s="110">
        <f t="shared" si="21"/>
        <v>0</v>
      </c>
      <c r="AB86" s="322"/>
      <c r="AC86" s="323"/>
      <c r="AD86" s="323"/>
      <c r="AE86" s="110">
        <f t="shared" si="22"/>
        <v>0</v>
      </c>
      <c r="AF86" s="111"/>
      <c r="AG86" s="111"/>
      <c r="AH86" s="111"/>
      <c r="AI86" s="110">
        <f t="shared" si="23"/>
        <v>0</v>
      </c>
      <c r="AJ86" s="123">
        <f t="shared" si="24"/>
        <v>1</v>
      </c>
    </row>
    <row r="87" spans="1:36" customFormat="1" ht="33">
      <c r="A87" s="7">
        <f t="shared" si="25"/>
        <v>75</v>
      </c>
      <c r="B87" s="115" t="s">
        <v>92</v>
      </c>
      <c r="C87" s="4">
        <v>1992</v>
      </c>
      <c r="D87" s="4" t="s">
        <v>4</v>
      </c>
      <c r="E87" s="74" t="s">
        <v>129</v>
      </c>
      <c r="F87" s="74" t="s">
        <v>174</v>
      </c>
      <c r="G87" s="113" t="s">
        <v>126</v>
      </c>
      <c r="H87" s="111">
        <v>1</v>
      </c>
      <c r="I87" s="88"/>
      <c r="J87" s="411"/>
      <c r="K87" s="110">
        <f t="shared" si="17"/>
        <v>1</v>
      </c>
      <c r="L87" s="503"/>
      <c r="M87" s="503"/>
      <c r="N87" s="503"/>
      <c r="O87" s="110">
        <f t="shared" si="18"/>
        <v>0</v>
      </c>
      <c r="P87" s="503"/>
      <c r="Q87" s="503"/>
      <c r="R87" s="503"/>
      <c r="S87" s="110">
        <f t="shared" si="19"/>
        <v>0</v>
      </c>
      <c r="T87" s="503"/>
      <c r="U87" s="503"/>
      <c r="V87" s="503"/>
      <c r="W87" s="110">
        <f t="shared" si="20"/>
        <v>0</v>
      </c>
      <c r="X87" s="503"/>
      <c r="Y87" s="503"/>
      <c r="Z87" s="503"/>
      <c r="AA87" s="110">
        <f t="shared" si="21"/>
        <v>0</v>
      </c>
      <c r="AB87" s="322"/>
      <c r="AC87" s="323"/>
      <c r="AD87" s="323"/>
      <c r="AE87" s="110">
        <f t="shared" si="22"/>
        <v>0</v>
      </c>
      <c r="AF87" s="111"/>
      <c r="AG87" s="111"/>
      <c r="AH87" s="111"/>
      <c r="AI87" s="110">
        <f t="shared" si="23"/>
        <v>0</v>
      </c>
      <c r="AJ87" s="123">
        <f t="shared" si="24"/>
        <v>1</v>
      </c>
    </row>
    <row r="88" spans="1:36" ht="46.5" customHeight="1">
      <c r="A88" s="7">
        <f t="shared" si="25"/>
        <v>76</v>
      </c>
      <c r="B88" s="115" t="s">
        <v>73</v>
      </c>
      <c r="C88" s="4"/>
      <c r="D88" s="4" t="s">
        <v>11</v>
      </c>
      <c r="E88" s="74" t="s">
        <v>215</v>
      </c>
      <c r="F88" s="74" t="s">
        <v>5</v>
      </c>
      <c r="G88" s="111" t="s">
        <v>289</v>
      </c>
      <c r="H88" s="111">
        <v>1</v>
      </c>
      <c r="I88" s="88"/>
      <c r="J88" s="411"/>
      <c r="K88" s="110">
        <f t="shared" si="17"/>
        <v>1</v>
      </c>
      <c r="L88" s="503"/>
      <c r="M88" s="503"/>
      <c r="N88" s="503"/>
      <c r="O88" s="110">
        <f t="shared" si="18"/>
        <v>0</v>
      </c>
      <c r="P88" s="503"/>
      <c r="Q88" s="503"/>
      <c r="R88" s="503"/>
      <c r="S88" s="110">
        <f t="shared" si="19"/>
        <v>0</v>
      </c>
      <c r="T88" s="503"/>
      <c r="U88" s="503"/>
      <c r="V88" s="503"/>
      <c r="W88" s="110">
        <f t="shared" si="20"/>
        <v>0</v>
      </c>
      <c r="X88" s="503"/>
      <c r="Y88" s="503"/>
      <c r="Z88" s="503"/>
      <c r="AA88" s="110">
        <f t="shared" si="21"/>
        <v>0</v>
      </c>
      <c r="AB88" s="322"/>
      <c r="AC88" s="323"/>
      <c r="AD88" s="323"/>
      <c r="AE88" s="110">
        <f t="shared" si="22"/>
        <v>0</v>
      </c>
      <c r="AF88" s="111"/>
      <c r="AG88" s="111"/>
      <c r="AH88" s="111"/>
      <c r="AI88" s="110">
        <f t="shared" si="23"/>
        <v>0</v>
      </c>
      <c r="AJ88" s="123">
        <f t="shared" si="24"/>
        <v>1</v>
      </c>
    </row>
    <row r="89" spans="1:36" ht="46.5" customHeight="1">
      <c r="A89" s="7">
        <f t="shared" si="25"/>
        <v>77</v>
      </c>
      <c r="B89" s="4" t="s">
        <v>136</v>
      </c>
      <c r="C89" s="4">
        <v>1971</v>
      </c>
      <c r="D89" s="4" t="s">
        <v>21</v>
      </c>
      <c r="E89" s="4" t="s">
        <v>362</v>
      </c>
      <c r="F89" s="4" t="s">
        <v>15</v>
      </c>
      <c r="G89" s="76" t="s">
        <v>363</v>
      </c>
      <c r="H89" s="102"/>
      <c r="I89" s="103"/>
      <c r="J89" s="414"/>
      <c r="K89" s="110">
        <f t="shared" si="17"/>
        <v>0</v>
      </c>
      <c r="L89" s="396">
        <v>1</v>
      </c>
      <c r="M89" s="503"/>
      <c r="N89" s="503"/>
      <c r="O89" s="110">
        <f t="shared" si="18"/>
        <v>1</v>
      </c>
      <c r="P89" s="503"/>
      <c r="Q89" s="503"/>
      <c r="R89" s="503"/>
      <c r="S89" s="110">
        <f t="shared" si="19"/>
        <v>0</v>
      </c>
      <c r="T89" s="503"/>
      <c r="U89" s="503"/>
      <c r="V89" s="503"/>
      <c r="W89" s="110">
        <f t="shared" si="20"/>
        <v>0</v>
      </c>
      <c r="X89" s="503"/>
      <c r="Y89" s="503"/>
      <c r="Z89" s="503"/>
      <c r="AA89" s="110">
        <f t="shared" si="21"/>
        <v>0</v>
      </c>
      <c r="AB89" s="322"/>
      <c r="AC89" s="323"/>
      <c r="AD89" s="323"/>
      <c r="AE89" s="110">
        <f t="shared" si="22"/>
        <v>0</v>
      </c>
      <c r="AF89" s="111"/>
      <c r="AG89" s="111"/>
      <c r="AH89" s="111"/>
      <c r="AI89" s="110">
        <f t="shared" si="23"/>
        <v>0</v>
      </c>
      <c r="AJ89" s="123">
        <f t="shared" si="24"/>
        <v>1</v>
      </c>
    </row>
    <row r="90" spans="1:36" ht="46.5" customHeight="1">
      <c r="A90" s="7">
        <f t="shared" si="25"/>
        <v>78</v>
      </c>
      <c r="B90" s="190" t="s">
        <v>165</v>
      </c>
      <c r="C90" s="190">
        <v>1992</v>
      </c>
      <c r="D90" s="190" t="s">
        <v>11</v>
      </c>
      <c r="E90" s="190" t="s">
        <v>373</v>
      </c>
      <c r="F90" s="190" t="s">
        <v>38</v>
      </c>
      <c r="G90" s="317" t="s">
        <v>39</v>
      </c>
      <c r="H90" s="102"/>
      <c r="I90" s="103"/>
      <c r="J90" s="414"/>
      <c r="K90" s="110">
        <f t="shared" si="17"/>
        <v>0</v>
      </c>
      <c r="L90" s="396">
        <v>1</v>
      </c>
      <c r="M90" s="503"/>
      <c r="N90" s="503"/>
      <c r="O90" s="110">
        <f t="shared" si="18"/>
        <v>1</v>
      </c>
      <c r="P90" s="503"/>
      <c r="Q90" s="503"/>
      <c r="R90" s="503"/>
      <c r="S90" s="110">
        <f t="shared" si="19"/>
        <v>0</v>
      </c>
      <c r="T90" s="503"/>
      <c r="U90" s="503"/>
      <c r="V90" s="503"/>
      <c r="W90" s="110">
        <f t="shared" si="20"/>
        <v>0</v>
      </c>
      <c r="X90" s="503"/>
      <c r="Y90" s="503"/>
      <c r="Z90" s="503"/>
      <c r="AA90" s="110">
        <f t="shared" si="21"/>
        <v>0</v>
      </c>
      <c r="AB90" s="322"/>
      <c r="AC90" s="323"/>
      <c r="AD90" s="323"/>
      <c r="AE90" s="110">
        <f t="shared" si="22"/>
        <v>0</v>
      </c>
      <c r="AF90" s="111"/>
      <c r="AG90" s="111"/>
      <c r="AH90" s="111"/>
      <c r="AI90" s="110">
        <f t="shared" si="23"/>
        <v>0</v>
      </c>
      <c r="AJ90" s="123">
        <f t="shared" si="24"/>
        <v>1</v>
      </c>
    </row>
    <row r="91" spans="1:36" ht="46.5" customHeight="1">
      <c r="A91" s="7">
        <f t="shared" si="25"/>
        <v>79</v>
      </c>
      <c r="B91" s="190" t="s">
        <v>361</v>
      </c>
      <c r="C91" s="190">
        <v>1995</v>
      </c>
      <c r="D91" s="190" t="s">
        <v>4</v>
      </c>
      <c r="E91" s="190" t="s">
        <v>360</v>
      </c>
      <c r="F91" s="190" t="s">
        <v>38</v>
      </c>
      <c r="G91" s="317" t="s">
        <v>39</v>
      </c>
      <c r="H91" s="102"/>
      <c r="I91" s="103"/>
      <c r="J91" s="414"/>
      <c r="K91" s="110">
        <f t="shared" si="17"/>
        <v>0</v>
      </c>
      <c r="L91" s="396">
        <v>1</v>
      </c>
      <c r="M91" s="396"/>
      <c r="N91" s="396"/>
      <c r="O91" s="110">
        <f t="shared" si="18"/>
        <v>1</v>
      </c>
      <c r="P91" s="503"/>
      <c r="Q91" s="503"/>
      <c r="R91" s="503"/>
      <c r="S91" s="110">
        <f t="shared" si="19"/>
        <v>0</v>
      </c>
      <c r="T91" s="503"/>
      <c r="U91" s="503"/>
      <c r="V91" s="503"/>
      <c r="W91" s="110">
        <f t="shared" si="20"/>
        <v>0</v>
      </c>
      <c r="X91" s="503"/>
      <c r="Y91" s="503"/>
      <c r="Z91" s="503"/>
      <c r="AA91" s="110">
        <f t="shared" si="21"/>
        <v>0</v>
      </c>
      <c r="AB91" s="322"/>
      <c r="AC91" s="323"/>
      <c r="AD91" s="323"/>
      <c r="AE91" s="110">
        <f t="shared" si="22"/>
        <v>0</v>
      </c>
      <c r="AF91" s="111"/>
      <c r="AG91" s="111"/>
      <c r="AH91" s="111"/>
      <c r="AI91" s="110">
        <f t="shared" si="23"/>
        <v>0</v>
      </c>
      <c r="AJ91" s="123">
        <f t="shared" si="24"/>
        <v>1</v>
      </c>
    </row>
    <row r="92" spans="1:36" ht="46.5" customHeight="1">
      <c r="A92" s="7">
        <f t="shared" si="25"/>
        <v>80</v>
      </c>
      <c r="B92" s="115" t="s">
        <v>370</v>
      </c>
      <c r="C92" s="4"/>
      <c r="D92" s="4"/>
      <c r="E92" s="74" t="s">
        <v>376</v>
      </c>
      <c r="F92" s="74" t="s">
        <v>41</v>
      </c>
      <c r="G92" s="111" t="s">
        <v>372</v>
      </c>
      <c r="H92" s="102"/>
      <c r="I92" s="103"/>
      <c r="J92" s="414"/>
      <c r="K92" s="110">
        <f t="shared" si="17"/>
        <v>0</v>
      </c>
      <c r="L92" s="396">
        <v>1</v>
      </c>
      <c r="M92" s="414"/>
      <c r="N92" s="414"/>
      <c r="O92" s="110">
        <f t="shared" si="18"/>
        <v>1</v>
      </c>
      <c r="P92" s="503"/>
      <c r="Q92" s="503"/>
      <c r="R92" s="503"/>
      <c r="S92" s="110">
        <f t="shared" si="19"/>
        <v>0</v>
      </c>
      <c r="T92" s="503"/>
      <c r="U92" s="503"/>
      <c r="V92" s="503"/>
      <c r="W92" s="110">
        <f t="shared" si="20"/>
        <v>0</v>
      </c>
      <c r="X92" s="503"/>
      <c r="Y92" s="503"/>
      <c r="Z92" s="503"/>
      <c r="AA92" s="110">
        <f t="shared" si="21"/>
        <v>0</v>
      </c>
      <c r="AB92" s="322"/>
      <c r="AC92" s="323"/>
      <c r="AD92" s="323"/>
      <c r="AE92" s="110">
        <f t="shared" si="22"/>
        <v>0</v>
      </c>
      <c r="AF92" s="111"/>
      <c r="AG92" s="111"/>
      <c r="AH92" s="111"/>
      <c r="AI92" s="110">
        <f t="shared" si="23"/>
        <v>0</v>
      </c>
      <c r="AJ92" s="123">
        <f t="shared" si="24"/>
        <v>1</v>
      </c>
    </row>
    <row r="93" spans="1:36" customFormat="1" ht="52.5" customHeight="1">
      <c r="A93" s="7">
        <f t="shared" si="25"/>
        <v>81</v>
      </c>
      <c r="B93" s="115" t="s">
        <v>401</v>
      </c>
      <c r="C93" s="4">
        <v>1988</v>
      </c>
      <c r="D93" s="4" t="s">
        <v>69</v>
      </c>
      <c r="E93" s="74" t="s">
        <v>500</v>
      </c>
      <c r="F93" s="74" t="s">
        <v>41</v>
      </c>
      <c r="G93" s="111" t="s">
        <v>57</v>
      </c>
      <c r="H93" s="111"/>
      <c r="I93" s="88"/>
      <c r="J93" s="411"/>
      <c r="K93" s="110">
        <f t="shared" si="17"/>
        <v>0</v>
      </c>
      <c r="L93" s="503"/>
      <c r="M93" s="503"/>
      <c r="N93" s="503"/>
      <c r="O93" s="110">
        <f t="shared" si="18"/>
        <v>0</v>
      </c>
      <c r="P93" s="503">
        <v>1</v>
      </c>
      <c r="Q93" s="503"/>
      <c r="R93" s="503"/>
      <c r="S93" s="110">
        <f t="shared" si="19"/>
        <v>1</v>
      </c>
      <c r="T93" s="503"/>
      <c r="U93" s="503"/>
      <c r="V93" s="503"/>
      <c r="W93" s="110">
        <f t="shared" si="20"/>
        <v>0</v>
      </c>
      <c r="X93" s="503"/>
      <c r="Y93" s="503"/>
      <c r="Z93" s="503"/>
      <c r="AA93" s="110">
        <f t="shared" si="21"/>
        <v>0</v>
      </c>
      <c r="AB93" s="322"/>
      <c r="AC93" s="323"/>
      <c r="AD93" s="323"/>
      <c r="AE93" s="110">
        <f t="shared" si="22"/>
        <v>0</v>
      </c>
      <c r="AF93" s="111"/>
      <c r="AG93" s="111"/>
      <c r="AH93" s="111"/>
      <c r="AI93" s="110">
        <f t="shared" si="23"/>
        <v>0</v>
      </c>
      <c r="AJ93" s="95">
        <f t="shared" si="24"/>
        <v>1</v>
      </c>
    </row>
    <row r="94" spans="1:36" ht="46.5" customHeight="1">
      <c r="A94" s="7">
        <f t="shared" si="25"/>
        <v>82</v>
      </c>
      <c r="B94" s="115" t="s">
        <v>509</v>
      </c>
      <c r="C94" s="4">
        <v>1971</v>
      </c>
      <c r="D94" s="4" t="s">
        <v>4</v>
      </c>
      <c r="E94" s="74" t="s">
        <v>510</v>
      </c>
      <c r="F94" s="74" t="s">
        <v>41</v>
      </c>
      <c r="G94" s="111" t="s">
        <v>511</v>
      </c>
      <c r="H94" s="111"/>
      <c r="I94" s="88"/>
      <c r="J94" s="411"/>
      <c r="K94" s="110">
        <f t="shared" si="17"/>
        <v>0</v>
      </c>
      <c r="L94" s="503"/>
      <c r="M94" s="503"/>
      <c r="N94" s="503"/>
      <c r="O94" s="110">
        <f t="shared" si="18"/>
        <v>0</v>
      </c>
      <c r="P94" s="503">
        <v>1</v>
      </c>
      <c r="Q94" s="503"/>
      <c r="R94" s="503"/>
      <c r="S94" s="110">
        <f t="shared" si="19"/>
        <v>1</v>
      </c>
      <c r="T94" s="503"/>
      <c r="U94" s="503"/>
      <c r="V94" s="503"/>
      <c r="W94" s="110">
        <f t="shared" si="20"/>
        <v>0</v>
      </c>
      <c r="X94" s="503"/>
      <c r="Y94" s="503"/>
      <c r="Z94" s="503"/>
      <c r="AA94" s="110">
        <f t="shared" si="21"/>
        <v>0</v>
      </c>
      <c r="AB94" s="322"/>
      <c r="AC94" s="323"/>
      <c r="AD94" s="323"/>
      <c r="AE94" s="110">
        <f t="shared" si="22"/>
        <v>0</v>
      </c>
      <c r="AF94" s="111"/>
      <c r="AG94" s="111"/>
      <c r="AH94" s="111"/>
      <c r="AI94" s="110">
        <f t="shared" si="23"/>
        <v>0</v>
      </c>
      <c r="AJ94" s="123">
        <f t="shared" si="24"/>
        <v>1</v>
      </c>
    </row>
    <row r="95" spans="1:36" ht="46.5" customHeight="1">
      <c r="A95" s="7">
        <f t="shared" si="25"/>
        <v>83</v>
      </c>
      <c r="B95" s="216" t="s">
        <v>357</v>
      </c>
      <c r="C95" s="90">
        <v>1968</v>
      </c>
      <c r="D95" s="90" t="s">
        <v>69</v>
      </c>
      <c r="E95" s="90" t="s">
        <v>358</v>
      </c>
      <c r="F95" s="90" t="s">
        <v>359</v>
      </c>
      <c r="G95" s="76" t="s">
        <v>364</v>
      </c>
      <c r="H95" s="102"/>
      <c r="I95" s="103"/>
      <c r="J95" s="414"/>
      <c r="K95" s="110">
        <f t="shared" si="17"/>
        <v>0</v>
      </c>
      <c r="L95" s="396">
        <v>1</v>
      </c>
      <c r="M95" s="503"/>
      <c r="N95" s="503"/>
      <c r="O95" s="110">
        <f t="shared" si="18"/>
        <v>1</v>
      </c>
      <c r="P95" s="503"/>
      <c r="Q95" s="503"/>
      <c r="R95" s="503"/>
      <c r="S95" s="110">
        <f t="shared" si="19"/>
        <v>0</v>
      </c>
      <c r="T95" s="503"/>
      <c r="U95" s="503"/>
      <c r="V95" s="503"/>
      <c r="W95" s="110">
        <f t="shared" si="20"/>
        <v>0</v>
      </c>
      <c r="X95" s="503"/>
      <c r="Y95" s="503"/>
      <c r="Z95" s="503"/>
      <c r="AA95" s="110">
        <f t="shared" si="21"/>
        <v>0</v>
      </c>
      <c r="AB95" s="322"/>
      <c r="AC95" s="323"/>
      <c r="AD95" s="323"/>
      <c r="AE95" s="110">
        <f t="shared" si="22"/>
        <v>0</v>
      </c>
      <c r="AF95" s="111"/>
      <c r="AG95" s="111"/>
      <c r="AH95" s="111"/>
      <c r="AI95" s="110">
        <f t="shared" si="23"/>
        <v>0</v>
      </c>
      <c r="AJ95" s="123">
        <f t="shared" si="24"/>
        <v>1</v>
      </c>
    </row>
    <row r="96" spans="1:36" ht="46.5" customHeight="1">
      <c r="A96" s="7">
        <f t="shared" si="25"/>
        <v>84</v>
      </c>
      <c r="B96" s="216" t="s">
        <v>357</v>
      </c>
      <c r="C96" s="90">
        <v>1968</v>
      </c>
      <c r="D96" s="90" t="s">
        <v>69</v>
      </c>
      <c r="E96" s="90" t="s">
        <v>378</v>
      </c>
      <c r="F96" s="90" t="s">
        <v>359</v>
      </c>
      <c r="G96" s="76" t="s">
        <v>364</v>
      </c>
      <c r="H96" s="102"/>
      <c r="I96" s="103"/>
      <c r="J96" s="414"/>
      <c r="K96" s="110">
        <f t="shared" si="17"/>
        <v>0</v>
      </c>
      <c r="L96" s="396">
        <v>1</v>
      </c>
      <c r="M96" s="503"/>
      <c r="N96" s="503"/>
      <c r="O96" s="110">
        <f t="shared" si="18"/>
        <v>1</v>
      </c>
      <c r="P96" s="503"/>
      <c r="Q96" s="503"/>
      <c r="R96" s="503"/>
      <c r="S96" s="110">
        <f t="shared" si="19"/>
        <v>0</v>
      </c>
      <c r="T96" s="503"/>
      <c r="U96" s="503"/>
      <c r="V96" s="503"/>
      <c r="W96" s="110">
        <f t="shared" si="20"/>
        <v>0</v>
      </c>
      <c r="X96" s="503"/>
      <c r="Y96" s="503"/>
      <c r="Z96" s="503"/>
      <c r="AA96" s="110">
        <f t="shared" si="21"/>
        <v>0</v>
      </c>
      <c r="AB96" s="322"/>
      <c r="AC96" s="323"/>
      <c r="AD96" s="323"/>
      <c r="AE96" s="110">
        <f t="shared" si="22"/>
        <v>0</v>
      </c>
      <c r="AF96" s="111"/>
      <c r="AG96" s="111"/>
      <c r="AH96" s="111"/>
      <c r="AI96" s="110">
        <f t="shared" si="23"/>
        <v>0</v>
      </c>
      <c r="AJ96" s="123">
        <f t="shared" si="24"/>
        <v>1</v>
      </c>
    </row>
    <row r="97" spans="1:36" customFormat="1" ht="54.75" customHeight="1">
      <c r="A97" s="7">
        <f t="shared" si="25"/>
        <v>85</v>
      </c>
      <c r="B97" s="115" t="s">
        <v>318</v>
      </c>
      <c r="C97" s="4">
        <v>1970</v>
      </c>
      <c r="D97" s="4" t="s">
        <v>69</v>
      </c>
      <c r="E97" s="74" t="s">
        <v>182</v>
      </c>
      <c r="F97" s="74" t="s">
        <v>41</v>
      </c>
      <c r="G97" s="111" t="s">
        <v>531</v>
      </c>
      <c r="H97" s="111"/>
      <c r="I97" s="88"/>
      <c r="J97" s="411"/>
      <c r="K97" s="110">
        <f t="shared" si="17"/>
        <v>0</v>
      </c>
      <c r="L97" s="503"/>
      <c r="M97" s="503"/>
      <c r="N97" s="503"/>
      <c r="O97" s="110">
        <f t="shared" si="18"/>
        <v>0</v>
      </c>
      <c r="P97" s="503"/>
      <c r="Q97" s="503">
        <v>1</v>
      </c>
      <c r="R97" s="503"/>
      <c r="S97" s="110">
        <f t="shared" si="19"/>
        <v>1</v>
      </c>
      <c r="T97" s="503"/>
      <c r="U97" s="503"/>
      <c r="V97" s="503"/>
      <c r="W97" s="110">
        <f t="shared" si="20"/>
        <v>0</v>
      </c>
      <c r="X97" s="503"/>
      <c r="Y97" s="503"/>
      <c r="Z97" s="503"/>
      <c r="AA97" s="110">
        <f t="shared" si="21"/>
        <v>0</v>
      </c>
      <c r="AB97" s="322"/>
      <c r="AC97" s="323"/>
      <c r="AD97" s="323"/>
      <c r="AE97" s="110">
        <f t="shared" si="22"/>
        <v>0</v>
      </c>
      <c r="AF97" s="111"/>
      <c r="AG97" s="111"/>
      <c r="AH97" s="111"/>
      <c r="AI97" s="110">
        <f t="shared" si="23"/>
        <v>0</v>
      </c>
      <c r="AJ97" s="123">
        <f t="shared" si="24"/>
        <v>1</v>
      </c>
    </row>
    <row r="98" spans="1:36" customFormat="1" ht="54.75" customHeight="1">
      <c r="A98" s="7">
        <f t="shared" si="25"/>
        <v>86</v>
      </c>
      <c r="B98" s="216" t="s">
        <v>103</v>
      </c>
      <c r="C98" s="90">
        <v>1986</v>
      </c>
      <c r="D98" s="90" t="s">
        <v>4</v>
      </c>
      <c r="E98" s="90" t="s">
        <v>374</v>
      </c>
      <c r="F98" s="90" t="s">
        <v>5</v>
      </c>
      <c r="G98" s="76" t="s">
        <v>181</v>
      </c>
      <c r="H98" s="111"/>
      <c r="I98" s="88"/>
      <c r="J98" s="411"/>
      <c r="K98" s="110">
        <f t="shared" si="17"/>
        <v>0</v>
      </c>
      <c r="L98" s="503">
        <v>1</v>
      </c>
      <c r="M98" s="503"/>
      <c r="N98" s="503"/>
      <c r="O98" s="110">
        <f t="shared" si="18"/>
        <v>1</v>
      </c>
      <c r="P98" s="503"/>
      <c r="Q98" s="503"/>
      <c r="R98" s="503"/>
      <c r="S98" s="110">
        <f t="shared" si="19"/>
        <v>0</v>
      </c>
      <c r="T98" s="503"/>
      <c r="U98" s="503"/>
      <c r="V98" s="503"/>
      <c r="W98" s="110">
        <f t="shared" si="20"/>
        <v>0</v>
      </c>
      <c r="X98" s="503"/>
      <c r="Y98" s="503"/>
      <c r="Z98" s="503"/>
      <c r="AA98" s="110">
        <f t="shared" si="21"/>
        <v>0</v>
      </c>
      <c r="AB98" s="322"/>
      <c r="AC98" s="323"/>
      <c r="AD98" s="323"/>
      <c r="AE98" s="110">
        <f t="shared" si="22"/>
        <v>0</v>
      </c>
      <c r="AF98" s="111"/>
      <c r="AG98" s="111"/>
      <c r="AH98" s="111"/>
      <c r="AI98" s="110">
        <f t="shared" si="23"/>
        <v>0</v>
      </c>
      <c r="AJ98" s="123">
        <f t="shared" si="24"/>
        <v>1</v>
      </c>
    </row>
    <row r="99" spans="1:36" ht="46.5" customHeight="1">
      <c r="A99" s="126"/>
      <c r="B99" s="117"/>
      <c r="C99" s="66"/>
      <c r="D99" s="66"/>
      <c r="E99" s="106"/>
      <c r="F99" s="106"/>
      <c r="G99" s="118"/>
      <c r="H99" s="118"/>
      <c r="I99" s="141"/>
      <c r="J99" s="177"/>
      <c r="K99" s="141"/>
      <c r="L99" s="177"/>
      <c r="M99" s="177"/>
      <c r="N99" s="177"/>
      <c r="O99" s="141"/>
      <c r="P99" s="177"/>
      <c r="Q99" s="177"/>
      <c r="R99" s="177"/>
      <c r="S99" s="141"/>
      <c r="T99" s="177"/>
      <c r="U99" s="177"/>
      <c r="V99" s="177"/>
      <c r="W99" s="141"/>
      <c r="X99" s="177"/>
      <c r="Y99" s="177"/>
      <c r="Z99" s="177"/>
      <c r="AA99" s="141"/>
      <c r="AB99" s="177"/>
      <c r="AC99" s="141"/>
      <c r="AD99" s="177"/>
      <c r="AE99" s="141"/>
      <c r="AF99" s="141"/>
      <c r="AG99" s="141"/>
      <c r="AH99" s="177"/>
      <c r="AI99" s="141"/>
    </row>
    <row r="100" spans="1:36" ht="25.5" customHeight="1">
      <c r="E100" s="51" t="s">
        <v>260</v>
      </c>
      <c r="F100" s="52"/>
      <c r="G100" s="105" t="s">
        <v>278</v>
      </c>
    </row>
    <row r="101" spans="1:36" ht="25.5" customHeight="1">
      <c r="E101" s="51"/>
      <c r="F101" s="52"/>
      <c r="G101" s="105"/>
    </row>
    <row r="102" spans="1:36" ht="25.5" customHeight="1">
      <c r="E102" s="51" t="s">
        <v>261</v>
      </c>
      <c r="F102" s="52"/>
      <c r="G102" s="105" t="s">
        <v>262</v>
      </c>
    </row>
    <row r="103" spans="1:36" ht="25.5" customHeight="1">
      <c r="L103" s="178"/>
      <c r="M103" s="178"/>
      <c r="N103" s="178"/>
      <c r="P103" s="178"/>
      <c r="Q103" s="178"/>
      <c r="R103" s="178"/>
      <c r="T103" s="178"/>
      <c r="U103" s="178"/>
      <c r="V103" s="178"/>
      <c r="X103" s="178"/>
      <c r="Y103" s="178"/>
      <c r="Z103" s="178"/>
      <c r="AB103" s="178"/>
      <c r="AC103" s="69"/>
      <c r="AD103" s="178"/>
      <c r="AF103" s="69"/>
      <c r="AG103" s="69"/>
      <c r="AH103" s="178"/>
    </row>
  </sheetData>
  <sortState ref="B9:AJ94">
    <sortCondition descending="1" ref="AJ9:AJ94"/>
  </sortState>
  <mergeCells count="30">
    <mergeCell ref="AI11:AI12"/>
    <mergeCell ref="AJ11:AJ12"/>
    <mergeCell ref="X11:Z11"/>
    <mergeCell ref="AA11:AA12"/>
    <mergeCell ref="AB11:AD11"/>
    <mergeCell ref="AE11:AE12"/>
    <mergeCell ref="A11:A12"/>
    <mergeCell ref="B11:B12"/>
    <mergeCell ref="C11:C12"/>
    <mergeCell ref="D11:D12"/>
    <mergeCell ref="AF11:AH11"/>
    <mergeCell ref="A6:AD6"/>
    <mergeCell ref="B7:AD8"/>
    <mergeCell ref="A2:G2"/>
    <mergeCell ref="A1:AD1"/>
    <mergeCell ref="A3:AB4"/>
    <mergeCell ref="A5:AA5"/>
    <mergeCell ref="B10:AD10"/>
    <mergeCell ref="D9:W9"/>
    <mergeCell ref="P11:R11"/>
    <mergeCell ref="S11:S12"/>
    <mergeCell ref="T11:V11"/>
    <mergeCell ref="W11:W12"/>
    <mergeCell ref="E11:E12"/>
    <mergeCell ref="L11:N11"/>
    <mergeCell ref="O11:O12"/>
    <mergeCell ref="H11:J11"/>
    <mergeCell ref="K11:K12"/>
    <mergeCell ref="F11:F12"/>
    <mergeCell ref="G11:G12"/>
  </mergeCells>
  <pageMargins left="0.11811023622047245" right="0.11811023622047245" top="0.15748031496062992" bottom="0.15748031496062992" header="0.31496062992125984" footer="0.31496062992125984"/>
  <pageSetup paperSize="9" scale="18" orientation="portrait" r:id="rId1"/>
  <colBreaks count="1" manualBreakCount="1">
    <brk id="36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відкритий   клас </vt:lpstr>
      <vt:lpstr>Діти  ( 110-120 см)</vt:lpstr>
      <vt:lpstr>діти 80 см </vt:lpstr>
      <vt:lpstr>Коні 5р </vt:lpstr>
      <vt:lpstr>Коні 6р</vt:lpstr>
      <vt:lpstr>Юнаки</vt:lpstr>
      <vt:lpstr>7 р не осн</vt:lpstr>
      <vt:lpstr>Коні  7р</vt:lpstr>
      <vt:lpstr>'відкритий   клас '!Область_печати</vt:lpstr>
      <vt:lpstr>'Діти  ( 110-120 см)'!Область_печати</vt:lpstr>
      <vt:lpstr>'Коні  7р'!Область_печати</vt:lpstr>
      <vt:lpstr>'Коні 5р '!Область_печати</vt:lpstr>
      <vt:lpstr>'Коні 6р'!Область_печати</vt:lpstr>
      <vt:lpstr>Юнаки!Область_печати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2013-10-15T14:24:02Z</dcterms:modified>
</cp:coreProperties>
</file>